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60" windowWidth="15600" windowHeight="11700" tabRatio="541" firstSheet="1" activeTab="3"/>
  </bookViews>
  <sheets>
    <sheet name="Hoja1" sheetId="1" state="hidden" r:id="rId1"/>
    <sheet name="C2" sheetId="27" r:id="rId2"/>
    <sheet name="Hoja3" sheetId="3" state="hidden" r:id="rId3"/>
    <sheet name="C7" sheetId="17" r:id="rId4"/>
  </sheets>
  <definedNames>
    <definedName name="_xlnm._FilterDatabase" localSheetId="1" hidden="1">'C2'!$B$23:$K$23</definedName>
    <definedName name="_xlnm.Print_Area" localSheetId="1">'C2'!$B$2:$P$113</definedName>
    <definedName name="_xlnm.Print_Area" localSheetId="3">'C7'!$B$2:$E$31</definedName>
    <definedName name="_xlnm.Print_Titles" localSheetId="1">'C2'!$22:$23</definedName>
  </definedNames>
  <calcPr calcId="124519"/>
</workbook>
</file>

<file path=xl/calcChain.xml><?xml version="1.0" encoding="utf-8"?>
<calcChain xmlns="http://schemas.openxmlformats.org/spreadsheetml/2006/main">
  <c r="E13" i="27"/>
  <c r="P44"/>
  <c r="J44"/>
  <c r="O24"/>
  <c r="I24"/>
  <c r="H86"/>
  <c r="M83"/>
  <c r="H83"/>
  <c r="J86"/>
  <c r="H87"/>
  <c r="H88"/>
  <c r="H106"/>
  <c r="J87"/>
  <c r="J88"/>
  <c r="J89"/>
  <c r="J90"/>
  <c r="J91"/>
  <c r="J92"/>
  <c r="J93"/>
  <c r="J94"/>
  <c r="J95"/>
  <c r="J96"/>
  <c r="J97"/>
  <c r="J98"/>
  <c r="J99"/>
  <c r="J100"/>
  <c r="J101"/>
  <c r="J102"/>
  <c r="J103"/>
  <c r="J104"/>
  <c r="J105"/>
  <c r="K86"/>
  <c r="K87"/>
  <c r="K88"/>
  <c r="K89"/>
  <c r="K90"/>
  <c r="K91"/>
  <c r="K92"/>
  <c r="K93"/>
  <c r="K94"/>
  <c r="K95"/>
  <c r="K96"/>
  <c r="K97"/>
  <c r="K98"/>
  <c r="K99"/>
  <c r="K100"/>
  <c r="K101"/>
  <c r="K102"/>
  <c r="K103"/>
  <c r="K104"/>
  <c r="K105"/>
  <c r="F18"/>
  <c r="P106"/>
  <c r="O106"/>
  <c r="M106"/>
  <c r="P85"/>
  <c r="O85"/>
  <c r="M85"/>
  <c r="H85"/>
  <c r="P83"/>
  <c r="O83"/>
  <c r="P82"/>
  <c r="O82"/>
  <c r="M82"/>
  <c r="H82"/>
  <c r="P81"/>
  <c r="O81"/>
  <c r="M81"/>
  <c r="H81"/>
  <c r="P80"/>
  <c r="O80"/>
  <c r="M80"/>
  <c r="H80"/>
  <c r="P79"/>
  <c r="O79"/>
  <c r="M79"/>
  <c r="H79"/>
  <c r="P78"/>
  <c r="O78"/>
  <c r="M78"/>
  <c r="H78"/>
  <c r="P77"/>
  <c r="O77"/>
  <c r="M77"/>
  <c r="H77"/>
  <c r="P76"/>
  <c r="O76"/>
  <c r="M76"/>
  <c r="H76"/>
  <c r="P75"/>
  <c r="O75"/>
  <c r="M75"/>
  <c r="H75"/>
  <c r="P74"/>
  <c r="O74"/>
  <c r="M74"/>
  <c r="H74"/>
  <c r="P73"/>
  <c r="O73"/>
  <c r="M73"/>
  <c r="H73"/>
  <c r="P72"/>
  <c r="O72"/>
  <c r="M72"/>
  <c r="H72"/>
  <c r="P71"/>
  <c r="O71"/>
  <c r="M71"/>
  <c r="H71"/>
  <c r="P70"/>
  <c r="O70"/>
  <c r="M70"/>
  <c r="H70"/>
  <c r="P69"/>
  <c r="O69"/>
  <c r="M69"/>
  <c r="H69"/>
  <c r="P68"/>
  <c r="O68"/>
  <c r="M68"/>
  <c r="H68"/>
  <c r="P67"/>
  <c r="O67"/>
  <c r="M67"/>
  <c r="H67"/>
  <c r="P66"/>
  <c r="O66"/>
  <c r="M66"/>
  <c r="H66"/>
  <c r="P65"/>
  <c r="O65"/>
  <c r="M65"/>
  <c r="H65"/>
  <c r="P64"/>
  <c r="O64"/>
  <c r="M64"/>
  <c r="H64"/>
  <c r="P63"/>
  <c r="O63"/>
  <c r="M63"/>
  <c r="H63"/>
  <c r="P62"/>
  <c r="O62"/>
  <c r="M62"/>
  <c r="H62"/>
  <c r="P61"/>
  <c r="O61"/>
  <c r="M61"/>
  <c r="H61"/>
  <c r="P60"/>
  <c r="O60"/>
  <c r="M60"/>
  <c r="H60"/>
  <c r="P59"/>
  <c r="O59"/>
  <c r="M59"/>
  <c r="H59"/>
  <c r="P58"/>
  <c r="O58"/>
  <c r="M58"/>
  <c r="H58"/>
  <c r="P57"/>
  <c r="O57"/>
  <c r="M57"/>
  <c r="H57"/>
  <c r="P56"/>
  <c r="O56"/>
  <c r="M56"/>
  <c r="H56"/>
  <c r="P55"/>
  <c r="O55"/>
  <c r="M55"/>
  <c r="H55"/>
  <c r="P54"/>
  <c r="O54"/>
  <c r="M54"/>
  <c r="H54"/>
  <c r="P53"/>
  <c r="O53"/>
  <c r="M53"/>
  <c r="H53"/>
  <c r="P52"/>
  <c r="O52"/>
  <c r="M52"/>
  <c r="H52"/>
  <c r="P51"/>
  <c r="O51"/>
  <c r="M51"/>
  <c r="H51"/>
  <c r="P50"/>
  <c r="O50"/>
  <c r="M50"/>
  <c r="H50"/>
  <c r="P49"/>
  <c r="O49"/>
  <c r="M49"/>
  <c r="H49"/>
  <c r="P48"/>
  <c r="O48"/>
  <c r="M48"/>
  <c r="H48"/>
  <c r="P47"/>
  <c r="O47"/>
  <c r="M47"/>
  <c r="H47"/>
  <c r="P46"/>
  <c r="O46"/>
  <c r="M46"/>
  <c r="H46"/>
  <c r="P45"/>
  <c r="O45"/>
  <c r="M45"/>
  <c r="H45"/>
  <c r="O44"/>
  <c r="M44"/>
  <c r="H44"/>
  <c r="P43"/>
  <c r="O43"/>
  <c r="M43"/>
  <c r="H43"/>
  <c r="P42"/>
  <c r="O42"/>
  <c r="M42"/>
  <c r="H42"/>
  <c r="P41"/>
  <c r="O41"/>
  <c r="M41"/>
  <c r="H41"/>
  <c r="P40"/>
  <c r="O40"/>
  <c r="M40"/>
  <c r="H40"/>
  <c r="P39"/>
  <c r="O39"/>
  <c r="M39"/>
  <c r="P38"/>
  <c r="O38"/>
  <c r="M38"/>
  <c r="P37"/>
  <c r="O37"/>
  <c r="M37"/>
  <c r="H37"/>
  <c r="P36"/>
  <c r="O36"/>
  <c r="M36"/>
  <c r="H36"/>
  <c r="P35"/>
  <c r="O35"/>
  <c r="M35"/>
  <c r="H35"/>
  <c r="P34"/>
  <c r="O34"/>
  <c r="M34"/>
  <c r="H34"/>
  <c r="P33"/>
  <c r="O33"/>
  <c r="M33"/>
  <c r="H33"/>
  <c r="P32"/>
  <c r="O32"/>
  <c r="M32"/>
  <c r="P31"/>
  <c r="O31"/>
  <c r="M31"/>
  <c r="H31"/>
  <c r="P30"/>
  <c r="O30"/>
  <c r="M30"/>
  <c r="H30"/>
  <c r="P29"/>
  <c r="O29"/>
  <c r="M29"/>
  <c r="H29"/>
  <c r="P28"/>
  <c r="O28"/>
  <c r="M28"/>
  <c r="H28"/>
  <c r="P27"/>
  <c r="O27"/>
  <c r="M27"/>
  <c r="H27"/>
  <c r="P26"/>
  <c r="O26"/>
  <c r="M26"/>
  <c r="H26"/>
  <c r="P25"/>
  <c r="O25"/>
  <c r="M25"/>
  <c r="H25"/>
  <c r="P24"/>
  <c r="M24"/>
  <c r="H24"/>
  <c r="K19"/>
  <c r="L19"/>
  <c r="J19"/>
  <c r="I19"/>
  <c r="H19"/>
  <c r="G19"/>
  <c r="F19"/>
  <c r="G18"/>
  <c r="K17"/>
  <c r="L17"/>
  <c r="J17"/>
  <c r="H17"/>
  <c r="G17"/>
  <c r="F17"/>
  <c r="I32"/>
  <c r="I78"/>
  <c r="I37"/>
  <c r="I29"/>
  <c r="I45"/>
  <c r="I53"/>
  <c r="I26"/>
  <c r="I34"/>
  <c r="I42"/>
  <c r="I50"/>
  <c r="I31"/>
  <c r="I47"/>
  <c r="I55"/>
  <c r="I28"/>
  <c r="I36"/>
  <c r="I44"/>
  <c r="I52"/>
  <c r="I25"/>
  <c r="I33"/>
  <c r="N33"/>
  <c r="I41"/>
  <c r="I49"/>
  <c r="I57"/>
  <c r="I30"/>
  <c r="I46"/>
  <c r="I54"/>
  <c r="I27"/>
  <c r="I35"/>
  <c r="I43"/>
  <c r="I51"/>
  <c r="I40"/>
  <c r="I48"/>
  <c r="I56"/>
  <c r="H18"/>
  <c r="I58"/>
  <c r="I61"/>
  <c r="I63"/>
  <c r="I65"/>
  <c r="I67"/>
  <c r="I68"/>
  <c r="I69"/>
  <c r="I70"/>
  <c r="I71"/>
  <c r="I72"/>
  <c r="I73"/>
  <c r="I74"/>
  <c r="I75"/>
  <c r="I76"/>
  <c r="I77"/>
  <c r="I79"/>
  <c r="I81"/>
  <c r="I82"/>
  <c r="I83"/>
  <c r="I85"/>
  <c r="I106"/>
  <c r="J29"/>
  <c r="J30"/>
  <c r="J36"/>
  <c r="J37"/>
  <c r="J41"/>
  <c r="J42"/>
  <c r="J43"/>
  <c r="J45"/>
  <c r="J46"/>
  <c r="J47"/>
  <c r="J48"/>
  <c r="J49"/>
  <c r="J50"/>
  <c r="J51"/>
  <c r="J52"/>
  <c r="J53"/>
  <c r="J54"/>
  <c r="J55"/>
  <c r="N55"/>
  <c r="K55"/>
  <c r="J56"/>
  <c r="J57"/>
  <c r="J58"/>
  <c r="J59"/>
  <c r="J60"/>
  <c r="J61"/>
  <c r="J62"/>
  <c r="J63"/>
  <c r="J64"/>
  <c r="J65"/>
  <c r="J66"/>
  <c r="J67"/>
  <c r="J68"/>
  <c r="J69"/>
  <c r="J70"/>
  <c r="J71"/>
  <c r="J72"/>
  <c r="J73"/>
  <c r="J74"/>
  <c r="J75"/>
  <c r="J76"/>
  <c r="J77"/>
  <c r="J78"/>
  <c r="J79"/>
  <c r="J80"/>
  <c r="J81"/>
  <c r="J82"/>
  <c r="J83"/>
  <c r="J85"/>
  <c r="J106"/>
  <c r="I59"/>
  <c r="I62"/>
  <c r="I66"/>
  <c r="I80"/>
  <c r="I60"/>
  <c r="I64"/>
  <c r="N78"/>
  <c r="K78"/>
  <c r="N57"/>
  <c r="K57"/>
  <c r="N37"/>
  <c r="K37"/>
  <c r="N64"/>
  <c r="K64"/>
  <c r="N34"/>
  <c r="N30"/>
  <c r="K30"/>
  <c r="N26"/>
  <c r="N59"/>
  <c r="K59"/>
  <c r="N50"/>
  <c r="K50"/>
  <c r="N46"/>
  <c r="K46"/>
  <c r="N53"/>
  <c r="K53"/>
  <c r="N49"/>
  <c r="K49"/>
  <c r="N36"/>
  <c r="K36"/>
  <c r="N51"/>
  <c r="K51"/>
  <c r="N39"/>
  <c r="K39"/>
  <c r="N31"/>
  <c r="K31"/>
  <c r="I18"/>
  <c r="N45"/>
  <c r="K45"/>
  <c r="N41"/>
  <c r="K41"/>
  <c r="N47"/>
  <c r="K47"/>
  <c r="N35"/>
  <c r="N29"/>
  <c r="K29"/>
  <c r="N28"/>
  <c r="N52"/>
  <c r="K52"/>
  <c r="N40"/>
  <c r="N43"/>
  <c r="K43"/>
  <c r="N54"/>
  <c r="K54"/>
  <c r="N38"/>
  <c r="K38"/>
  <c r="N44"/>
  <c r="K44"/>
  <c r="N42"/>
  <c r="K42"/>
  <c r="N25"/>
  <c r="N48"/>
  <c r="K48"/>
  <c r="N32"/>
  <c r="N27"/>
  <c r="N60"/>
  <c r="K60"/>
  <c r="N79"/>
  <c r="K79"/>
  <c r="N70"/>
  <c r="K70"/>
  <c r="N56"/>
  <c r="K56"/>
  <c r="N62"/>
  <c r="K62"/>
  <c r="N81"/>
  <c r="K81"/>
  <c r="N71"/>
  <c r="K71"/>
  <c r="N58"/>
  <c r="K58"/>
  <c r="N80"/>
  <c r="K80"/>
  <c r="N77"/>
  <c r="K77"/>
  <c r="N69"/>
  <c r="K69"/>
  <c r="J18"/>
  <c r="N76"/>
  <c r="K76"/>
  <c r="N68"/>
  <c r="K68"/>
  <c r="N106"/>
  <c r="K106"/>
  <c r="N75"/>
  <c r="K75"/>
  <c r="N67"/>
  <c r="K67"/>
  <c r="N85"/>
  <c r="K85"/>
  <c r="N74"/>
  <c r="K74"/>
  <c r="N65"/>
  <c r="K65"/>
  <c r="N66"/>
  <c r="K66"/>
  <c r="N83"/>
  <c r="K83"/>
  <c r="N73"/>
  <c r="K73"/>
  <c r="N63"/>
  <c r="K63"/>
  <c r="N82"/>
  <c r="K82"/>
  <c r="N72"/>
  <c r="K72"/>
  <c r="N61"/>
  <c r="K61"/>
  <c r="N24"/>
  <c r="K18"/>
  <c r="L18"/>
</calcChain>
</file>

<file path=xl/sharedStrings.xml><?xml version="1.0" encoding="utf-8"?>
<sst xmlns="http://schemas.openxmlformats.org/spreadsheetml/2006/main" count="305" uniqueCount="179">
  <si>
    <t xml:space="preserve">CONDICION III .- </t>
  </si>
  <si>
    <t>INFRAESTRUCTURA Y EQUIPAMIENTO ADECUADO AL CUMPLIMIENTO DE  SUS FUNCIONES (Aulas,  Bibliotecas, Laboratorios entre otros).</t>
  </si>
  <si>
    <t xml:space="preserve">III.9 Ambientes y/ espacios básicos </t>
  </si>
  <si>
    <t xml:space="preserve">III.14 Habitabilidad de los ambientes básicos </t>
  </si>
  <si>
    <t>NOMBRE DE AMBIENTES</t>
  </si>
  <si>
    <t>N° PLANO</t>
  </si>
  <si>
    <t xml:space="preserve">PROGRAMA (S) ACADEMICO (S) </t>
  </si>
  <si>
    <t>N° ALUMNOS (Aforo)</t>
  </si>
  <si>
    <t xml:space="preserve">AREA NETA  DEL AMBINTE  (m2) </t>
  </si>
  <si>
    <t>INDICE DE OCUPACION (I.O)m2/alumno</t>
  </si>
  <si>
    <t xml:space="preserve">ILUMINACION </t>
  </si>
  <si>
    <t>VENTILACION</t>
  </si>
  <si>
    <t>TEMPERATURA EN EL AMBIENTE 
(°C)</t>
  </si>
  <si>
    <t xml:space="preserve">HUMEDAD RELATIVA EN  EL AMBIENTE  (HR %) </t>
  </si>
  <si>
    <t>ACUSTICA Y RUIDOS</t>
  </si>
  <si>
    <t>OBSERVACIONES</t>
  </si>
  <si>
    <t>UNIFORME 
SI/NO</t>
  </si>
  <si>
    <t xml:space="preserve"> % DE AREA DE VANOS</t>
  </si>
  <si>
    <t>DISTANCIA DE LA   VENTANA A LA PARED OPUESTA (m)</t>
  </si>
  <si>
    <t>ILUMINACION ARTIFICIA
(Niveles de Luxes)</t>
  </si>
  <si>
    <t xml:space="preserve"> Ventilación permanente alta y cruzada 
(si/no)</t>
  </si>
  <si>
    <t xml:space="preserve">N° DE VANOS AL EXTERIOR </t>
  </si>
  <si>
    <t>APERTURA DE VANOS AL EXTERIOR 
(%)</t>
  </si>
  <si>
    <t xml:space="preserve">SISTEMA MECANICO DE RENOVACIÓN DE AIRE </t>
  </si>
  <si>
    <t>NIVEL PRESION SONORA (LAeqT)</t>
  </si>
  <si>
    <t xml:space="preserve">PROTECCION ACUSTICA </t>
  </si>
  <si>
    <t>SI/NO</t>
  </si>
  <si>
    <t>N° DE RENOVACIONES PRO HOR A</t>
  </si>
  <si>
    <t>AULA 1</t>
  </si>
  <si>
    <t>AULA 2</t>
  </si>
  <si>
    <t>AULA 3</t>
  </si>
  <si>
    <t>.</t>
  </si>
  <si>
    <t xml:space="preserve">LABORATORIO DE COMPUTO 1 </t>
  </si>
  <si>
    <t>LABORATORIO DE COMPUTO 2</t>
  </si>
  <si>
    <t>LABORATORIO DE COMPUTO 3</t>
  </si>
  <si>
    <t xml:space="preserve">SUPERINTENDENCIA NACIONAL DE EDUCACIÓN SUPERIOR UNIVERSITARIA </t>
  </si>
  <si>
    <t>FORMATO DE LICENCIAMIENTO C</t>
  </si>
  <si>
    <t>NOMBRE DE LA UNIVERSIDAD</t>
  </si>
  <si>
    <t>NOMBRE DEL PROGRAMA</t>
  </si>
  <si>
    <t>PRE GRADO</t>
  </si>
  <si>
    <t>MAESTRÍA</t>
  </si>
  <si>
    <t>DOCTORADO</t>
  </si>
  <si>
    <t>Obstetricia</t>
  </si>
  <si>
    <t>P29</t>
  </si>
  <si>
    <t>NOMBRE REPRESENTANTE LEGAL</t>
  </si>
  <si>
    <t>DECLARO BAJO JURAMENTO, LA VERACIDAD DE LA INFORMACIÓN Y DOCUMENTACIÓN PRESENTADA, PARA LA REVISIÓN DOCUMENTARIA EN EL PROCEDIMIENTO DE LICENCIAMIENTO DE ESTA UNIVERSIDAD; CASO CONTRARIO, ASUMO LA RESPONSABILIDAD ADMINISTRATIVA O PENAL QUE CORRESPONDA.</t>
  </si>
  <si>
    <t>ANÁLISIS DE MALLA CURRICULAR Y CRÉDITOS ACADÉMICOS</t>
  </si>
  <si>
    <t>C2</t>
  </si>
  <si>
    <t>UNIVERSIDAD NACIONAL SAN CRISTOBAL D EHUAMANGA</t>
  </si>
  <si>
    <t>ESCUELA DE MEDICINA HUMAN</t>
  </si>
  <si>
    <t>CÓDIGO DEL PROGRAMA</t>
  </si>
  <si>
    <t>FECHA DE ACTUALIZACIÓN DE LA MALLA CURRICULAR</t>
  </si>
  <si>
    <t>NIVEL DE ENSEÑANZA</t>
  </si>
  <si>
    <t>DURACIÓN DEL PROGRAMA EN AÑOS</t>
  </si>
  <si>
    <t>NÚMERO DE SEMESTRES POR AÑO (SÓLO PREGRADO)</t>
  </si>
  <si>
    <t>SECCIÓN 1: PERIODO ACADEMICO Y VALOR DEL CRÉDITO ACADÉMICO EN HORAS (1).</t>
  </si>
  <si>
    <t>Semestre</t>
  </si>
  <si>
    <t>Cuatrimestre</t>
  </si>
  <si>
    <t>Trimestre</t>
  </si>
  <si>
    <t>x</t>
  </si>
  <si>
    <t>Teoría</t>
  </si>
  <si>
    <t>296 hrs</t>
  </si>
  <si>
    <t>Práctica</t>
  </si>
  <si>
    <t>SECCIÓN 2: PRINCIPALES INDICADORES</t>
  </si>
  <si>
    <t>HORAS LECTIVAS 
(2)</t>
  </si>
  <si>
    <t>CRÉDITOS ACADÉMICOS 
(3)</t>
  </si>
  <si>
    <t>% DE CRÉDITOS</t>
  </si>
  <si>
    <t>TOTALES</t>
  </si>
  <si>
    <t>HT</t>
  </si>
  <si>
    <t>HP</t>
  </si>
  <si>
    <t>Estudios Específicos y de Especialidad</t>
  </si>
  <si>
    <t>NIVEL</t>
  </si>
  <si>
    <t>S</t>
  </si>
  <si>
    <t>Estudios Generales</t>
  </si>
  <si>
    <t>N</t>
  </si>
  <si>
    <t>Educación a Distancia</t>
  </si>
  <si>
    <t>SECCIÓN 3: MALLA CURRICULAR</t>
  </si>
  <si>
    <t>HORAS LECTIVAS</t>
  </si>
  <si>
    <t>CRÉDITOS ACADÉMICOS</t>
  </si>
  <si>
    <t>Semestre/Cuatrimestre/Trimestre</t>
  </si>
  <si>
    <t>PERIODO ACADÉMICO</t>
  </si>
  <si>
    <t>NOMBRE DEL CURSO</t>
  </si>
  <si>
    <t>CURSO GENERAL
S/N</t>
  </si>
  <si>
    <t>EDUCACIÓN A DISTANCIA
S/N</t>
  </si>
  <si>
    <t>TEORÍA</t>
  </si>
  <si>
    <t>PRÁCTICA</t>
  </si>
  <si>
    <t>TOTAL DE HORAS LECTIVAS 
(4)</t>
  </si>
  <si>
    <t>TEORÍA 
(5)</t>
  </si>
  <si>
    <t>PRÁCTICA (6)</t>
  </si>
  <si>
    <t>TOTAL  DE CRÉDITOS OTORGADOS 
(7)</t>
  </si>
  <si>
    <t>Horas</t>
  </si>
  <si>
    <t>Créditos</t>
  </si>
  <si>
    <t>semestre I</t>
  </si>
  <si>
    <t>Química Médicaa</t>
  </si>
  <si>
    <t>SERIE 100</t>
  </si>
  <si>
    <t>a.-Biofísica Médica</t>
  </si>
  <si>
    <t>a.-Matemática Aplicada a la Medicina</t>
  </si>
  <si>
    <t>s.-Antropología y Sociología Médica</t>
  </si>
  <si>
    <t>d.-Comunicación y Aprendizaje</t>
  </si>
  <si>
    <t>SEMESTRE-II</t>
  </si>
  <si>
    <t>Introducción a la Investigación Científica</t>
  </si>
  <si>
    <t>Biología celular y molecular</t>
  </si>
  <si>
    <t xml:space="preserve">Bioquímica </t>
  </si>
  <si>
    <t>Realidad Nacional e Internacional</t>
  </si>
  <si>
    <t>Psicología y Sexualidad Humana</t>
  </si>
  <si>
    <t>SEMESTRE-I</t>
  </si>
  <si>
    <t>Organización, estructura y función I</t>
  </si>
  <si>
    <t>SERIE 200</t>
  </si>
  <si>
    <t>Historia de la Medicina</t>
  </si>
  <si>
    <t>Estadística Médica</t>
  </si>
  <si>
    <t>Organización, estructura y función II</t>
  </si>
  <si>
    <t>SERIE-200</t>
  </si>
  <si>
    <t>Investigación Científica I</t>
  </si>
  <si>
    <t>Primeros Auxilios</t>
  </si>
  <si>
    <t>Semiología I</t>
  </si>
  <si>
    <t>SERIE-300</t>
  </si>
  <si>
    <t>Investigación Científica II</t>
  </si>
  <si>
    <t>Infección e Inmunidad</t>
  </si>
  <si>
    <t>Fisiopatología I</t>
  </si>
  <si>
    <t>Semiología II</t>
  </si>
  <si>
    <t>SERIE 300</t>
  </si>
  <si>
    <t>Investigación Científica III</t>
  </si>
  <si>
    <t>Farmacología y Terapéutica</t>
  </si>
  <si>
    <t>Fisiopatología II</t>
  </si>
  <si>
    <t>Medicina Interna I</t>
  </si>
  <si>
    <t>SERIE 400</t>
  </si>
  <si>
    <t>Nutrición Médica</t>
  </si>
  <si>
    <t>Diagnóstico por Laboratorio Clínico</t>
  </si>
  <si>
    <t>Medicina Interna II</t>
  </si>
  <si>
    <t>Medicina tradicional, alternativa y complementaria</t>
  </si>
  <si>
    <t>Diagnóstico por Imágenes</t>
  </si>
  <si>
    <t>SEMESTRE.-I</t>
  </si>
  <si>
    <t>Cirugía I</t>
  </si>
  <si>
    <t>SERIE 500</t>
  </si>
  <si>
    <t>Medicina Legal</t>
  </si>
  <si>
    <t>Medicina Física</t>
  </si>
  <si>
    <t>Salud Pública y Epidemiología</t>
  </si>
  <si>
    <t>Cirugía II</t>
  </si>
  <si>
    <t>Psiquiatría</t>
  </si>
  <si>
    <t>Atención Integral de Salud I</t>
  </si>
  <si>
    <t>Ética y Filosofía Médica</t>
  </si>
  <si>
    <t>Pediatría I</t>
  </si>
  <si>
    <t>SERIE 600</t>
  </si>
  <si>
    <t>Ginecología</t>
  </si>
  <si>
    <t>Atención Integral de Salud II</t>
  </si>
  <si>
    <t>Pediatría II</t>
  </si>
  <si>
    <t>Gerencia y Gobierno</t>
  </si>
  <si>
    <t>SEMESTRE</t>
  </si>
  <si>
    <t>Internado en Medicina</t>
  </si>
  <si>
    <t>SERIE 700</t>
  </si>
  <si>
    <t>Internado en Cirugía</t>
  </si>
  <si>
    <t>Internado en Pediatría</t>
  </si>
  <si>
    <t>Internado en Ginecobstetricia</t>
  </si>
  <si>
    <t>Nota: Se completará tantos formatos C2 como programas declare la universidad.
(1) Seleccione con un aspa (x) el tipo de periodo académico del programa de estudio, semestral o cuatrimestral. También debe seleccionar el valor del crédito académico en horas lectivas de teoría y práctica.
(2) Los totales de horas lectivas, de estudios específicos, de estudios generales y de educación a distancia, son auto-calculados en el formato, no requieren ser completados por la universidad.
(3) Los totales de créditos académicos, de estudios específicos, de estudios generales y de educación a distancia, son auto-calculados en el formato, no requieren ser completados por la universidad.
(4) (5) (6) y (7) Estos campos son auto-calculados en el formato, no requiere ser completados por la universidad.</t>
  </si>
  <si>
    <t>HOMERO ANGO AGUIRRE</t>
  </si>
  <si>
    <t>APLICA /NO APLICA *</t>
  </si>
  <si>
    <t>III.9 Ambientes y/ espacios básicos -BIBLIOTECA</t>
  </si>
  <si>
    <t xml:space="preserve">BIBLIOTECA </t>
  </si>
  <si>
    <t xml:space="preserve">MODALIDAD DEL SERVICIO  (física, virtual o ambas) </t>
  </si>
  <si>
    <t>(1) Llenar en caso la modalidad sea física</t>
  </si>
  <si>
    <t>SUPERINTENDENCIA NACIONAL DE EDUCACIÓN SUPERIOR UNIVERSITARIA</t>
  </si>
  <si>
    <t xml:space="preserve">EQUIPOS DE LABORATORIO DE ENSEÑANZA </t>
  </si>
  <si>
    <t>C7</t>
  </si>
  <si>
    <t xml:space="preserve">UNIVERSIDAD  NACIONAL  SAN CRISTOBAL DE  HUMANGA </t>
  </si>
  <si>
    <t>CÓDIGO DE LABORATORIO (1)</t>
  </si>
  <si>
    <t>Nº DE EQUIPOS
 (2)</t>
  </si>
  <si>
    <t>NOMBRE DEL EQUIPO (3)</t>
  </si>
  <si>
    <t>COMENTARIOS 
(4)</t>
  </si>
  <si>
    <t>ESCRITORIOS DE MADERA</t>
  </si>
  <si>
    <t xml:space="preserve">LABORATORIO EN PROCESO DE IMPLEMENTACIÓN </t>
  </si>
  <si>
    <t>FUMIGADOR</t>
  </si>
  <si>
    <t>DEPOSITO DE VIDRIO</t>
  </si>
  <si>
    <t>CONTENEDORES DE PLASTICO (TIPO CILINDRO)</t>
  </si>
  <si>
    <t>BALDE DE PLASATICO</t>
  </si>
  <si>
    <t>SET DE DISECCIÓN (INSTRUMENTAL QUIRURGICO)</t>
  </si>
  <si>
    <t>INSUMOS QUIMICOS</t>
  </si>
  <si>
    <t xml:space="preserve">Nota:
* El formato  sólo debe ser llenado  en caso la Universidad cuente con laboratorios de enseñanza.
(1) Codigo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</si>
  <si>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Dr. HOMERO ANGO AGUILAR</t>
  </si>
  <si>
    <t>SL01LA142</t>
  </si>
</sst>
</file>

<file path=xl/styles.xml><?xml version="1.0" encoding="utf-8"?>
<styleSheet xmlns="http://schemas.openxmlformats.org/spreadsheetml/2006/main">
  <numFmts count="2">
    <numFmt numFmtId="164" formatCode="dd/mm/yy;@"/>
    <numFmt numFmtId="165" formatCode="_(* #,##0.00_);_(* \(#,##0.00\);_(* &quot;-&quot;??_);_(@_)"/>
  </numFmts>
  <fonts count="21">
    <font>
      <sz val="11"/>
      <color theme="1"/>
      <name val="Calibri"/>
      <family val="2"/>
      <scheme val="minor"/>
    </font>
    <font>
      <b/>
      <sz val="11"/>
      <color theme="1"/>
      <name val="Calibri"/>
      <family val="2"/>
      <scheme val="minor"/>
    </font>
    <font>
      <sz val="11"/>
      <color theme="4" tint="-0.249977111117893"/>
      <name val="Calibri"/>
      <family val="2"/>
      <scheme val="minor"/>
    </font>
    <font>
      <b/>
      <sz val="12"/>
      <color theme="1"/>
      <name val="Calibri"/>
      <family val="2"/>
      <scheme val="minor"/>
    </font>
    <font>
      <sz val="10"/>
      <color theme="1"/>
      <name val="Calibri"/>
      <family val="2"/>
      <scheme val="minor"/>
    </font>
    <font>
      <b/>
      <sz val="16"/>
      <color theme="1"/>
      <name val="Calibri"/>
      <family val="2"/>
      <scheme val="minor"/>
    </font>
    <font>
      <b/>
      <sz val="9"/>
      <color theme="1"/>
      <name val="Calibri"/>
      <family val="2"/>
      <scheme val="minor"/>
    </font>
    <font>
      <sz val="11"/>
      <color rgb="FF000000"/>
      <name val="Calibri"/>
      <family val="2"/>
      <scheme val="minor"/>
    </font>
    <font>
      <b/>
      <sz val="10"/>
      <color rgb="FF000000"/>
      <name val="Calibri"/>
      <family val="2"/>
      <scheme val="minor"/>
    </font>
    <font>
      <b/>
      <sz val="10"/>
      <color theme="1"/>
      <name val="Calibri"/>
      <family val="2"/>
      <scheme val="minor"/>
    </font>
    <font>
      <sz val="11"/>
      <color theme="1"/>
      <name val="Calibri"/>
      <family val="2"/>
      <scheme val="minor"/>
    </font>
    <font>
      <b/>
      <sz val="10"/>
      <color theme="1"/>
      <name val="Cambria"/>
      <family val="1"/>
      <scheme val="major"/>
    </font>
    <font>
      <sz val="9"/>
      <color theme="1"/>
      <name val="Cambria"/>
      <family val="1"/>
      <scheme val="major"/>
    </font>
    <font>
      <b/>
      <sz val="16"/>
      <color theme="1"/>
      <name val="Cambria"/>
      <family val="1"/>
      <scheme val="major"/>
    </font>
    <font>
      <i/>
      <sz val="8"/>
      <color rgb="FF000000"/>
      <name val="Calibri"/>
      <family val="2"/>
      <scheme val="minor"/>
    </font>
    <font>
      <b/>
      <sz val="30"/>
      <name val="Calibri"/>
      <family val="2"/>
      <scheme val="minor"/>
    </font>
    <font>
      <b/>
      <sz val="30"/>
      <color theme="1"/>
      <name val="Calibri"/>
      <family val="2"/>
      <scheme val="minor"/>
    </font>
    <font>
      <sz val="10"/>
      <name val="Calibri"/>
      <family val="2"/>
      <scheme val="minor"/>
    </font>
    <font>
      <i/>
      <sz val="10"/>
      <color theme="1"/>
      <name val="Calibri"/>
      <family val="2"/>
      <scheme val="minor"/>
    </font>
    <font>
      <i/>
      <sz val="12"/>
      <color theme="1"/>
      <name val="Calibri"/>
      <family val="2"/>
      <scheme val="minor"/>
    </font>
    <font>
      <sz val="8"/>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4.9989318521683403E-2"/>
        <bgColor indexed="64"/>
      </patternFill>
    </fill>
  </fills>
  <borders count="63">
    <border>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0" fillId="0" borderId="0" applyFont="0" applyFill="0" applyBorder="0" applyAlignment="0" applyProtection="0"/>
  </cellStyleXfs>
  <cellXfs count="266">
    <xf numFmtId="0" fontId="0" fillId="0" borderId="0" xfId="0"/>
    <xf numFmtId="0" fontId="0" fillId="0" borderId="15" xfId="0" applyFill="1" applyBorder="1" applyAlignment="1">
      <alignment horizontal="center" vertical="center"/>
    </xf>
    <xf numFmtId="0" fontId="1" fillId="0" borderId="0" xfId="0" applyFont="1"/>
    <xf numFmtId="0" fontId="1" fillId="0" borderId="14" xfId="0" applyFont="1" applyFill="1" applyBorder="1"/>
    <xf numFmtId="0" fontId="1" fillId="0" borderId="11" xfId="0" applyFont="1" applyFill="1" applyBorder="1"/>
    <xf numFmtId="0" fontId="1" fillId="0" borderId="15" xfId="0" applyFont="1" applyFill="1" applyBorder="1"/>
    <xf numFmtId="0" fontId="1" fillId="0" borderId="12" xfId="0" applyFont="1" applyFill="1" applyBorder="1"/>
    <xf numFmtId="0" fontId="1" fillId="0" borderId="6" xfId="0" applyFont="1" applyFill="1" applyBorder="1"/>
    <xf numFmtId="0" fontId="1" fillId="0" borderId="3" xfId="0" applyFont="1" applyFill="1" applyBorder="1"/>
    <xf numFmtId="0" fontId="1" fillId="0" borderId="2" xfId="0" applyFont="1" applyFill="1" applyBorder="1"/>
    <xf numFmtId="0" fontId="1" fillId="0" borderId="16" xfId="0" applyFont="1" applyFill="1" applyBorder="1" applyAlignment="1">
      <alignment vertical="center" wrapText="1"/>
    </xf>
    <xf numFmtId="0" fontId="1" fillId="0" borderId="5" xfId="0" applyFont="1" applyFill="1" applyBorder="1" applyAlignment="1">
      <alignment vertical="center" wrapText="1"/>
    </xf>
    <xf numFmtId="0" fontId="1" fillId="0" borderId="1" xfId="0" applyFont="1" applyFill="1" applyBorder="1"/>
    <xf numFmtId="0" fontId="4" fillId="0" borderId="0" xfId="0" applyFont="1"/>
    <xf numFmtId="0" fontId="3" fillId="0" borderId="0" xfId="0" applyFont="1" applyAlignment="1"/>
    <xf numFmtId="0" fontId="5" fillId="0" borderId="0" xfId="0" applyFont="1" applyAlignment="1"/>
    <xf numFmtId="0" fontId="2" fillId="0" borderId="2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5" xfId="0" applyFill="1" applyBorder="1" applyAlignment="1">
      <alignment horizontal="center" vertical="center"/>
    </xf>
    <xf numFmtId="0" fontId="1" fillId="0" borderId="25" xfId="0" applyFont="1" applyFill="1" applyBorder="1"/>
    <xf numFmtId="0" fontId="1" fillId="0" borderId="24" xfId="0" applyFont="1" applyFill="1" applyBorder="1"/>
    <xf numFmtId="0" fontId="0" fillId="0" borderId="4" xfId="0" applyBorder="1"/>
    <xf numFmtId="0" fontId="0" fillId="0" borderId="16" xfId="0" applyBorder="1"/>
    <xf numFmtId="0" fontId="0" fillId="0" borderId="5" xfId="0" applyBorder="1"/>
    <xf numFmtId="0" fontId="0" fillId="0" borderId="7" xfId="0" applyBorder="1"/>
    <xf numFmtId="0" fontId="2" fillId="0" borderId="32" xfId="0" applyFont="1" applyFill="1" applyBorder="1" applyAlignment="1">
      <alignment horizontal="center" vertical="center" wrapText="1"/>
    </xf>
    <xf numFmtId="0" fontId="1" fillId="0" borderId="0" xfId="0" applyFont="1" applyFill="1" applyBorder="1"/>
    <xf numFmtId="0" fontId="1" fillId="0" borderId="33" xfId="0" applyFont="1" applyFill="1" applyBorder="1"/>
    <xf numFmtId="0" fontId="1" fillId="0" borderId="17" xfId="0" applyFont="1" applyFill="1" applyBorder="1"/>
    <xf numFmtId="0" fontId="1" fillId="0" borderId="7" xfId="0" applyFont="1" applyFill="1" applyBorder="1" applyAlignment="1">
      <alignment vertical="center" wrapText="1"/>
    </xf>
    <xf numFmtId="0" fontId="1" fillId="0" borderId="20" xfId="0" applyFont="1" applyFill="1" applyBorder="1"/>
    <xf numFmtId="0" fontId="1" fillId="0" borderId="21" xfId="0" applyFont="1" applyFill="1" applyBorder="1"/>
    <xf numFmtId="0" fontId="2" fillId="0" borderId="4" xfId="0" applyFont="1" applyFill="1" applyBorder="1" applyAlignment="1">
      <alignment horizontal="center" vertical="center" wrapText="1"/>
    </xf>
    <xf numFmtId="0" fontId="0" fillId="0" borderId="16" xfId="0" applyFill="1" applyBorder="1" applyAlignment="1">
      <alignment horizontal="center" vertical="center"/>
    </xf>
    <xf numFmtId="0" fontId="1" fillId="0" borderId="16" xfId="0" applyFont="1" applyFill="1" applyBorder="1"/>
    <xf numFmtId="0" fontId="1" fillId="0" borderId="5" xfId="0" applyFont="1" applyFill="1" applyBorder="1"/>
    <xf numFmtId="0" fontId="1" fillId="0" borderId="22" xfId="0" applyFont="1" applyFill="1" applyBorder="1"/>
    <xf numFmtId="0" fontId="2" fillId="0"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33" xfId="0" applyBorder="1"/>
    <xf numFmtId="0" fontId="0" fillId="0" borderId="17" xfId="0" applyBorder="1"/>
    <xf numFmtId="0" fontId="0" fillId="0" borderId="25" xfId="0" applyBorder="1"/>
    <xf numFmtId="0" fontId="0" fillId="0" borderId="24" xfId="0" applyBorder="1"/>
    <xf numFmtId="0" fontId="0" fillId="0" borderId="32" xfId="0" applyBorder="1"/>
    <xf numFmtId="0" fontId="0" fillId="0" borderId="40" xfId="0" applyBorder="1"/>
    <xf numFmtId="0" fontId="0" fillId="0" borderId="44" xfId="0" applyBorder="1"/>
    <xf numFmtId="0" fontId="0" fillId="0" borderId="33" xfId="0" applyFill="1" applyBorder="1" applyAlignment="1">
      <alignment horizontal="center" vertical="center"/>
    </xf>
    <xf numFmtId="0" fontId="0" fillId="3" borderId="0" xfId="0" applyFill="1" applyBorder="1"/>
    <xf numFmtId="0" fontId="0" fillId="3" borderId="0" xfId="0" applyFill="1"/>
    <xf numFmtId="0" fontId="7" fillId="3" borderId="0" xfId="0" applyFont="1" applyFill="1" applyBorder="1" applyAlignment="1">
      <alignment vertical="top" wrapText="1" readingOrder="1"/>
    </xf>
    <xf numFmtId="0" fontId="9" fillId="5" borderId="11" xfId="0" applyFont="1" applyFill="1" applyBorder="1" applyAlignment="1">
      <alignment horizontal="center" vertical="center" wrapText="1" readingOrder="1"/>
    </xf>
    <xf numFmtId="0" fontId="12" fillId="3" borderId="0" xfId="0" applyFont="1" applyFill="1" applyBorder="1"/>
    <xf numFmtId="0" fontId="13" fillId="3" borderId="0" xfId="0" applyFont="1" applyFill="1" applyBorder="1" applyAlignment="1">
      <alignment horizontal="center" vertical="center"/>
    </xf>
    <xf numFmtId="0" fontId="12" fillId="3" borderId="11" xfId="0" applyFont="1" applyFill="1" applyBorder="1"/>
    <xf numFmtId="0" fontId="11" fillId="3" borderId="0" xfId="0" applyFont="1" applyFill="1" applyBorder="1" applyAlignment="1"/>
    <xf numFmtId="0" fontId="12" fillId="3" borderId="11" xfId="0" applyFont="1" applyFill="1" applyBorder="1" applyAlignment="1">
      <alignment horizontal="center"/>
    </xf>
    <xf numFmtId="0" fontId="12" fillId="3" borderId="8" xfId="0" applyFont="1" applyFill="1" applyBorder="1" applyAlignment="1">
      <alignment horizontal="center"/>
    </xf>
    <xf numFmtId="165" fontId="12" fillId="3" borderId="57" xfId="0" applyNumberFormat="1" applyFont="1" applyFill="1" applyBorder="1" applyAlignment="1">
      <alignment horizontal="center"/>
    </xf>
    <xf numFmtId="165" fontId="12" fillId="3" borderId="58" xfId="0" applyNumberFormat="1" applyFont="1" applyFill="1" applyBorder="1" applyAlignment="1">
      <alignment horizontal="center"/>
    </xf>
    <xf numFmtId="2" fontId="12" fillId="3" borderId="57" xfId="0" applyNumberFormat="1" applyFont="1" applyFill="1" applyBorder="1" applyAlignment="1">
      <alignment horizontal="right"/>
    </xf>
    <xf numFmtId="2" fontId="12" fillId="3" borderId="58" xfId="0" applyNumberFormat="1" applyFont="1" applyFill="1" applyBorder="1" applyAlignment="1">
      <alignment horizontal="right"/>
    </xf>
    <xf numFmtId="0" fontId="12" fillId="3" borderId="0" xfId="0" applyFont="1" applyFill="1" applyBorder="1" applyProtection="1">
      <protection locked="0"/>
    </xf>
    <xf numFmtId="0" fontId="15" fillId="3" borderId="11" xfId="0" applyFont="1" applyFill="1" applyBorder="1" applyAlignment="1">
      <alignment horizontal="center" vertical="center"/>
    </xf>
    <xf numFmtId="0" fontId="16" fillId="3" borderId="11" xfId="0" applyFont="1" applyFill="1" applyBorder="1" applyAlignment="1">
      <alignment horizontal="center" vertical="center"/>
    </xf>
    <xf numFmtId="0" fontId="4" fillId="0" borderId="46" xfId="0" applyFont="1" applyBorder="1" applyAlignment="1"/>
    <xf numFmtId="0" fontId="4" fillId="0" borderId="53" xfId="0" applyFont="1" applyBorder="1" applyAlignment="1"/>
    <xf numFmtId="0" fontId="4" fillId="0" borderId="50" xfId="0" applyFont="1" applyBorder="1" applyAlignment="1"/>
    <xf numFmtId="0" fontId="9" fillId="4" borderId="11" xfId="0" applyFont="1" applyFill="1" applyBorder="1" applyAlignment="1">
      <alignment vertical="center" wrapText="1"/>
    </xf>
    <xf numFmtId="0" fontId="4" fillId="0" borderId="51" xfId="0" applyFont="1" applyBorder="1" applyAlignment="1"/>
    <xf numFmtId="0" fontId="4" fillId="0" borderId="47" xfId="0" applyFont="1" applyBorder="1" applyAlignment="1"/>
    <xf numFmtId="0" fontId="4" fillId="0" borderId="55" xfId="0" applyFont="1" applyBorder="1" applyAlignment="1"/>
    <xf numFmtId="0" fontId="4" fillId="3" borderId="0" xfId="0" applyFont="1" applyFill="1" applyBorder="1" applyAlignment="1">
      <alignment horizontal="right" vertical="center" wrapText="1"/>
    </xf>
    <xf numFmtId="0" fontId="4" fillId="3" borderId="0" xfId="0" applyFont="1" applyFill="1" applyBorder="1"/>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4" fillId="3" borderId="0" xfId="0" applyFont="1" applyFill="1" applyBorder="1" applyAlignment="1">
      <alignment horizontal="right" vertical="center"/>
    </xf>
    <xf numFmtId="0" fontId="9" fillId="3" borderId="0" xfId="0" applyFont="1" applyFill="1" applyBorder="1" applyAlignment="1">
      <alignment horizontal="left" vertical="center"/>
    </xf>
    <xf numFmtId="0" fontId="9" fillId="3" borderId="0" xfId="0" applyFont="1" applyFill="1" applyBorder="1" applyAlignment="1">
      <alignment horizontal="right"/>
    </xf>
    <xf numFmtId="0" fontId="4" fillId="6" borderId="54" xfId="0" applyFont="1" applyFill="1" applyBorder="1" applyAlignment="1">
      <alignment horizontal="center"/>
    </xf>
    <xf numFmtId="0" fontId="4" fillId="6" borderId="52" xfId="0" applyFont="1" applyFill="1" applyBorder="1" applyAlignment="1">
      <alignment horizontal="center"/>
    </xf>
    <xf numFmtId="0" fontId="4" fillId="6" borderId="20" xfId="0" applyFont="1" applyFill="1" applyBorder="1" applyAlignment="1">
      <alignment horizontal="center"/>
    </xf>
    <xf numFmtId="0" fontId="4" fillId="6" borderId="11" xfId="0" applyFont="1" applyFill="1" applyBorder="1" applyAlignment="1">
      <alignment horizontal="center" vertical="center" wrapText="1"/>
    </xf>
    <xf numFmtId="164" fontId="4" fillId="6" borderId="11" xfId="0" applyNumberFormat="1" applyFont="1" applyFill="1" applyBorder="1" applyAlignment="1">
      <alignment horizontal="center" vertical="center"/>
    </xf>
    <xf numFmtId="0" fontId="4" fillId="6" borderId="11" xfId="0" applyFont="1" applyFill="1" applyBorder="1" applyAlignment="1">
      <alignment horizontal="left" vertical="center" wrapText="1"/>
    </xf>
    <xf numFmtId="0" fontId="4" fillId="6" borderId="11" xfId="0" applyFont="1" applyFill="1" applyBorder="1" applyAlignment="1">
      <alignment horizontal="center" vertical="center"/>
    </xf>
    <xf numFmtId="0" fontId="4" fillId="6" borderId="11" xfId="0" applyFont="1" applyFill="1" applyBorder="1" applyAlignment="1">
      <alignment horizontal="center"/>
    </xf>
    <xf numFmtId="165" fontId="4" fillId="4" borderId="52" xfId="0" applyNumberFormat="1" applyFont="1" applyFill="1" applyBorder="1" applyAlignment="1">
      <alignment horizontal="center"/>
    </xf>
    <xf numFmtId="0" fontId="4" fillId="6" borderId="59" xfId="0" applyFont="1" applyFill="1" applyBorder="1" applyAlignment="1">
      <alignment horizontal="left"/>
    </xf>
    <xf numFmtId="165" fontId="4" fillId="4" borderId="54" xfId="0" applyNumberFormat="1" applyFont="1" applyFill="1" applyBorder="1" applyAlignment="1">
      <alignment horizontal="right"/>
    </xf>
    <xf numFmtId="0" fontId="4" fillId="6" borderId="57" xfId="0" applyFont="1" applyFill="1" applyBorder="1" applyAlignment="1">
      <alignment horizontal="left"/>
    </xf>
    <xf numFmtId="165" fontId="4" fillId="6" borderId="52" xfId="0" applyNumberFormat="1" applyFont="1" applyFill="1" applyBorder="1" applyAlignment="1">
      <alignment horizontal="center"/>
    </xf>
    <xf numFmtId="165" fontId="4" fillId="4" borderId="52" xfId="0" applyNumberFormat="1" applyFont="1" applyFill="1" applyBorder="1" applyAlignment="1">
      <alignment horizontal="right"/>
    </xf>
    <xf numFmtId="0" fontId="4" fillId="6" borderId="57" xfId="0" applyFont="1" applyFill="1" applyBorder="1" applyAlignment="1" applyProtection="1">
      <alignment horizontal="left"/>
      <protection locked="0"/>
    </xf>
    <xf numFmtId="165" fontId="4" fillId="6" borderId="52" xfId="0" applyNumberFormat="1" applyFont="1" applyFill="1" applyBorder="1" applyAlignment="1" applyProtection="1">
      <alignment horizontal="center"/>
      <protection locked="0"/>
    </xf>
    <xf numFmtId="165" fontId="4" fillId="4" borderId="52" xfId="0" applyNumberFormat="1" applyFont="1" applyFill="1" applyBorder="1" applyAlignment="1" applyProtection="1">
      <alignment horizontal="right"/>
      <protection locked="0"/>
    </xf>
    <xf numFmtId="0" fontId="4" fillId="6" borderId="8" xfId="0" applyFont="1" applyFill="1" applyBorder="1" applyAlignment="1" applyProtection="1">
      <alignment horizontal="left"/>
      <protection locked="0"/>
    </xf>
    <xf numFmtId="165" fontId="4" fillId="6" borderId="20" xfId="0" applyNumberFormat="1" applyFont="1" applyFill="1" applyBorder="1" applyAlignment="1" applyProtection="1">
      <alignment horizontal="center"/>
      <protection locked="0"/>
    </xf>
    <xf numFmtId="165" fontId="4" fillId="4" borderId="20" xfId="0" applyNumberFormat="1" applyFont="1" applyFill="1" applyBorder="1" applyAlignment="1" applyProtection="1">
      <alignment horizontal="right"/>
      <protection locked="0"/>
    </xf>
    <xf numFmtId="165" fontId="4" fillId="6" borderId="54" xfId="0" applyNumberFormat="1" applyFont="1" applyFill="1" applyBorder="1" applyAlignment="1" applyProtection="1">
      <alignment horizontal="center"/>
      <protection locked="0"/>
    </xf>
    <xf numFmtId="165" fontId="4" fillId="4" borderId="54" xfId="0" applyNumberFormat="1" applyFont="1" applyFill="1" applyBorder="1" applyAlignment="1" applyProtection="1">
      <alignment horizontal="right"/>
      <protection locked="0"/>
    </xf>
    <xf numFmtId="0" fontId="4" fillId="6" borderId="52" xfId="0" applyFont="1" applyFill="1" applyBorder="1" applyAlignment="1" applyProtection="1">
      <alignment horizontal="left"/>
      <protection locked="0"/>
    </xf>
    <xf numFmtId="0" fontId="4" fillId="6" borderId="20" xfId="0" applyFont="1" applyFill="1" applyBorder="1" applyAlignment="1" applyProtection="1">
      <alignment horizontal="left"/>
      <protection locked="0"/>
    </xf>
    <xf numFmtId="0" fontId="9" fillId="4" borderId="11" xfId="0" applyFont="1" applyFill="1" applyBorder="1" applyAlignment="1">
      <alignment horizontal="left" vertical="top" wrapText="1"/>
    </xf>
    <xf numFmtId="0" fontId="9" fillId="4" borderId="12" xfId="0" applyFont="1" applyFill="1" applyBorder="1" applyAlignment="1">
      <alignment horizontal="left" vertical="center"/>
    </xf>
    <xf numFmtId="0" fontId="4" fillId="4" borderId="33" xfId="0" applyFont="1" applyFill="1" applyBorder="1"/>
    <xf numFmtId="0" fontId="9" fillId="4" borderId="33" xfId="0" applyFont="1" applyFill="1" applyBorder="1" applyAlignment="1">
      <alignment horizontal="center" vertical="center"/>
    </xf>
    <xf numFmtId="0" fontId="9" fillId="4" borderId="13" xfId="0" applyFont="1" applyFill="1" applyBorder="1" applyAlignment="1">
      <alignment horizontal="center" vertical="center"/>
    </xf>
    <xf numFmtId="165" fontId="9" fillId="4" borderId="11" xfId="0" applyNumberFormat="1" applyFont="1" applyFill="1" applyBorder="1" applyAlignment="1">
      <alignment horizontal="center"/>
    </xf>
    <xf numFmtId="9" fontId="9" fillId="4" borderId="11" xfId="0" applyNumberFormat="1" applyFont="1" applyFill="1" applyBorder="1" applyAlignment="1">
      <alignment horizontal="center"/>
    </xf>
    <xf numFmtId="0" fontId="9"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0" fontId="9" fillId="4" borderId="11" xfId="0" applyFont="1" applyFill="1" applyBorder="1" applyAlignment="1">
      <alignment horizontal="center" vertical="center"/>
    </xf>
    <xf numFmtId="165" fontId="4" fillId="4" borderId="54" xfId="0" applyNumberFormat="1" applyFont="1" applyFill="1" applyBorder="1" applyAlignment="1">
      <alignment horizontal="center"/>
    </xf>
    <xf numFmtId="165" fontId="4" fillId="4" borderId="20" xfId="0" applyNumberFormat="1" applyFont="1" applyFill="1" applyBorder="1" applyAlignment="1">
      <alignment horizontal="center"/>
    </xf>
    <xf numFmtId="165" fontId="9" fillId="4" borderId="13" xfId="0" applyNumberFormat="1" applyFont="1" applyFill="1" applyBorder="1" applyAlignment="1">
      <alignment horizontal="center"/>
    </xf>
    <xf numFmtId="165" fontId="4" fillId="4" borderId="45" xfId="0" applyNumberFormat="1" applyFont="1" applyFill="1" applyBorder="1" applyAlignment="1">
      <alignment horizontal="center"/>
    </xf>
    <xf numFmtId="165" fontId="4" fillId="4" borderId="58" xfId="0" applyNumberFormat="1" applyFont="1" applyFill="1" applyBorder="1" applyAlignment="1">
      <alignment horizontal="center"/>
    </xf>
    <xf numFmtId="165" fontId="4" fillId="4" borderId="49" xfId="0" applyNumberFormat="1" applyFont="1" applyFill="1" applyBorder="1" applyAlignment="1">
      <alignment horizontal="center"/>
    </xf>
    <xf numFmtId="165" fontId="9" fillId="4" borderId="12" xfId="0" applyNumberFormat="1" applyFont="1" applyFill="1" applyBorder="1" applyAlignment="1">
      <alignment horizontal="center"/>
    </xf>
    <xf numFmtId="165" fontId="4" fillId="4" borderId="59" xfId="0" applyNumberFormat="1" applyFont="1" applyFill="1" applyBorder="1" applyAlignment="1">
      <alignment horizontal="center"/>
    </xf>
    <xf numFmtId="165" fontId="4" fillId="4" borderId="57" xfId="0" applyNumberFormat="1" applyFont="1" applyFill="1" applyBorder="1" applyAlignment="1">
      <alignment horizontal="center"/>
    </xf>
    <xf numFmtId="165" fontId="4" fillId="4" borderId="8" xfId="0" applyNumberFormat="1" applyFont="1" applyFill="1" applyBorder="1" applyAlignment="1">
      <alignment horizontal="center"/>
    </xf>
    <xf numFmtId="9" fontId="4" fillId="4" borderId="54" xfId="1" applyFont="1" applyFill="1" applyBorder="1" applyAlignment="1">
      <alignment horizontal="center" vertical="center"/>
    </xf>
    <xf numFmtId="9" fontId="4" fillId="4" borderId="52" xfId="1" applyFont="1" applyFill="1" applyBorder="1" applyAlignment="1">
      <alignment horizontal="center" vertical="center"/>
    </xf>
    <xf numFmtId="9" fontId="4" fillId="4" borderId="20" xfId="1" applyFont="1" applyFill="1" applyBorder="1" applyAlignment="1">
      <alignment horizontal="center" vertical="center"/>
    </xf>
    <xf numFmtId="0" fontId="4" fillId="3" borderId="0" xfId="0" applyFont="1" applyFill="1" applyBorder="1" applyAlignment="1">
      <alignment horizontal="left"/>
    </xf>
    <xf numFmtId="0" fontId="4" fillId="6" borderId="57" xfId="0" applyFont="1" applyFill="1" applyBorder="1" applyAlignment="1">
      <alignment horizontal="center"/>
    </xf>
    <xf numFmtId="0" fontId="4" fillId="6" borderId="8" xfId="0" applyFont="1" applyFill="1" applyBorder="1" applyAlignment="1">
      <alignment horizontal="center"/>
    </xf>
    <xf numFmtId="0" fontId="4" fillId="6" borderId="59" xfId="0" applyFont="1" applyFill="1" applyBorder="1" applyAlignment="1">
      <alignment horizontal="center"/>
    </xf>
    <xf numFmtId="165" fontId="4" fillId="4" borderId="54" xfId="0" applyNumberFormat="1" applyFont="1" applyFill="1" applyBorder="1"/>
    <xf numFmtId="165" fontId="4" fillId="4" borderId="52" xfId="0" applyNumberFormat="1" applyFont="1" applyFill="1" applyBorder="1" applyProtection="1">
      <protection locked="0"/>
    </xf>
    <xf numFmtId="165" fontId="4" fillId="4" borderId="20" xfId="0" applyNumberFormat="1" applyFont="1" applyFill="1" applyBorder="1" applyProtection="1">
      <protection locked="0"/>
    </xf>
    <xf numFmtId="165" fontId="4" fillId="4" borderId="54" xfId="0" applyNumberFormat="1" applyFont="1" applyFill="1" applyBorder="1" applyProtection="1">
      <protection locked="0"/>
    </xf>
    <xf numFmtId="165" fontId="4" fillId="4" borderId="52" xfId="0" applyNumberFormat="1" applyFont="1" applyFill="1" applyBorder="1"/>
    <xf numFmtId="165" fontId="4" fillId="4" borderId="52" xfId="0" applyNumberFormat="1" applyFont="1" applyFill="1" applyBorder="1" applyAlignment="1"/>
    <xf numFmtId="165" fontId="4" fillId="4" borderId="52" xfId="0" applyNumberFormat="1" applyFont="1" applyFill="1" applyBorder="1" applyAlignment="1" applyProtection="1">
      <protection locked="0"/>
    </xf>
    <xf numFmtId="165" fontId="4" fillId="4" borderId="20" xfId="0" applyNumberFormat="1" applyFont="1" applyFill="1" applyBorder="1" applyAlignment="1" applyProtection="1">
      <protection locked="0"/>
    </xf>
    <xf numFmtId="165" fontId="4" fillId="4" borderId="57" xfId="0" applyNumberFormat="1" applyFont="1" applyFill="1" applyBorder="1" applyAlignment="1" applyProtection="1">
      <protection locked="0"/>
    </xf>
    <xf numFmtId="165" fontId="4" fillId="4" borderId="8" xfId="0" applyNumberFormat="1" applyFont="1" applyFill="1" applyBorder="1" applyAlignment="1" applyProtection="1">
      <protection locked="0"/>
    </xf>
    <xf numFmtId="165" fontId="4" fillId="4" borderId="59" xfId="0" applyNumberFormat="1" applyFont="1" applyFill="1" applyBorder="1" applyAlignment="1" applyProtection="1">
      <protection locked="0"/>
    </xf>
    <xf numFmtId="0" fontId="4" fillId="0" borderId="11" xfId="0" applyFont="1" applyFill="1" applyBorder="1" applyAlignment="1">
      <alignment horizontal="center" vertical="center" wrapText="1"/>
    </xf>
    <xf numFmtId="0" fontId="9" fillId="3" borderId="11" xfId="0" applyFont="1" applyFill="1" applyBorder="1" applyAlignment="1">
      <alignment horizontal="center"/>
    </xf>
    <xf numFmtId="0" fontId="4" fillId="4" borderId="11" xfId="0" applyFont="1" applyFill="1" applyBorder="1" applyAlignment="1">
      <alignment horizontal="center"/>
    </xf>
    <xf numFmtId="0" fontId="9" fillId="4" borderId="59" xfId="0" applyFont="1" applyFill="1" applyBorder="1" applyAlignment="1">
      <alignment horizontal="left" vertical="center"/>
    </xf>
    <xf numFmtId="0" fontId="4" fillId="4" borderId="43" xfId="0" applyFont="1" applyFill="1" applyBorder="1"/>
    <xf numFmtId="0" fontId="9" fillId="4" borderId="43" xfId="0" applyFont="1" applyFill="1" applyBorder="1" applyAlignment="1">
      <alignment horizontal="center" vertical="center"/>
    </xf>
    <xf numFmtId="0" fontId="4" fillId="4" borderId="12" xfId="0" applyFont="1" applyFill="1" applyBorder="1" applyAlignment="1">
      <alignment vertical="center"/>
    </xf>
    <xf numFmtId="0" fontId="4" fillId="4" borderId="33" xfId="0" applyFont="1" applyFill="1" applyBorder="1" applyAlignment="1">
      <alignment vertical="center"/>
    </xf>
    <xf numFmtId="0" fontId="9" fillId="4" borderId="13" xfId="0" applyFont="1" applyFill="1" applyBorder="1" applyAlignment="1">
      <alignment vertical="center"/>
    </xf>
    <xf numFmtId="0" fontId="9" fillId="4" borderId="20" xfId="0" applyFont="1" applyFill="1" applyBorder="1" applyAlignment="1">
      <alignment horizontal="left" vertical="center"/>
    </xf>
    <xf numFmtId="0" fontId="12" fillId="3" borderId="49" xfId="0" applyFont="1" applyFill="1" applyBorder="1" applyAlignment="1">
      <alignment horizontal="center"/>
    </xf>
    <xf numFmtId="2" fontId="12" fillId="3" borderId="59" xfId="0" applyNumberFormat="1" applyFont="1" applyFill="1" applyBorder="1" applyAlignment="1">
      <alignment horizontal="right"/>
    </xf>
    <xf numFmtId="2" fontId="12" fillId="3" borderId="45" xfId="0" applyNumberFormat="1" applyFont="1" applyFill="1" applyBorder="1" applyAlignment="1">
      <alignment horizontal="right"/>
    </xf>
    <xf numFmtId="165" fontId="12" fillId="3" borderId="8" xfId="0" applyNumberFormat="1" applyFont="1" applyFill="1" applyBorder="1" applyAlignment="1">
      <alignment horizontal="center"/>
    </xf>
    <xf numFmtId="165" fontId="12" fillId="3" borderId="49" xfId="0" applyNumberFormat="1" applyFont="1" applyFill="1" applyBorder="1" applyAlignment="1">
      <alignment horizontal="center"/>
    </xf>
    <xf numFmtId="2" fontId="12" fillId="3" borderId="8" xfId="0" applyNumberFormat="1" applyFont="1" applyFill="1" applyBorder="1" applyAlignment="1">
      <alignment horizontal="right"/>
    </xf>
    <xf numFmtId="2" fontId="12" fillId="3" borderId="49" xfId="0" applyNumberFormat="1" applyFont="1" applyFill="1" applyBorder="1" applyAlignment="1">
      <alignment horizontal="right"/>
    </xf>
    <xf numFmtId="0" fontId="18" fillId="0" borderId="11" xfId="0" applyFont="1" applyBorder="1" applyAlignment="1"/>
    <xf numFmtId="49" fontId="9" fillId="0" borderId="54" xfId="0" applyNumberFormat="1" applyFont="1" applyBorder="1" applyAlignment="1">
      <alignment vertical="justify" wrapText="1"/>
    </xf>
    <xf numFmtId="165" fontId="9" fillId="4" borderId="11" xfId="0" applyNumberFormat="1" applyFont="1" applyFill="1" applyBorder="1" applyAlignment="1">
      <alignment horizontal="center" wrapText="1"/>
    </xf>
    <xf numFmtId="0" fontId="20" fillId="0" borderId="0" xfId="0" applyFont="1"/>
    <xf numFmtId="0" fontId="20" fillId="0" borderId="62" xfId="0" applyFont="1" applyBorder="1" applyAlignment="1">
      <alignment horizontal="center" vertical="center" wrapText="1"/>
    </xf>
    <xf numFmtId="0" fontId="20" fillId="0" borderId="27" xfId="0" applyFont="1" applyBorder="1" applyAlignment="1">
      <alignment horizontal="center" vertical="center" wrapText="1"/>
    </xf>
    <xf numFmtId="165" fontId="4" fillId="4" borderId="11" xfId="0" applyNumberFormat="1" applyFont="1" applyFill="1" applyBorder="1" applyAlignment="1" applyProtection="1">
      <alignment horizontal="right"/>
      <protection locked="0"/>
    </xf>
    <xf numFmtId="165" fontId="4" fillId="4" borderId="11" xfId="0" applyNumberFormat="1" applyFont="1" applyFill="1" applyBorder="1" applyProtection="1">
      <protection locked="0"/>
    </xf>
    <xf numFmtId="0" fontId="20" fillId="0" borderId="0" xfId="0" applyFont="1" applyBorder="1" applyAlignment="1">
      <alignment horizontal="center" vertical="center" wrapText="1"/>
    </xf>
    <xf numFmtId="165" fontId="4" fillId="4" borderId="11" xfId="0" applyNumberFormat="1" applyFont="1" applyFill="1" applyBorder="1" applyAlignment="1" applyProtection="1">
      <protection locked="0"/>
    </xf>
    <xf numFmtId="0" fontId="6" fillId="2" borderId="2"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2" fillId="3" borderId="12" xfId="0" applyFont="1" applyFill="1" applyBorder="1" applyAlignment="1">
      <alignment horizontal="center"/>
    </xf>
    <xf numFmtId="0" fontId="12" fillId="3" borderId="13" xfId="0" applyFont="1" applyFill="1" applyBorder="1" applyAlignment="1">
      <alignment horizontal="center"/>
    </xf>
    <xf numFmtId="0" fontId="9" fillId="4" borderId="11" xfId="0" applyFont="1" applyFill="1" applyBorder="1" applyAlignment="1">
      <alignment horizontal="left" vertical="center" wrapText="1"/>
    </xf>
    <xf numFmtId="49" fontId="9" fillId="0" borderId="11" xfId="0" applyNumberFormat="1" applyFont="1" applyBorder="1" applyAlignment="1">
      <alignment vertical="justify" wrapText="1"/>
    </xf>
    <xf numFmtId="0" fontId="8" fillId="5" borderId="12" xfId="0" applyFont="1" applyFill="1" applyBorder="1" applyAlignment="1">
      <alignment horizontal="center" vertical="center" wrapText="1" readingOrder="1"/>
    </xf>
    <xf numFmtId="0" fontId="4" fillId="0" borderId="47" xfId="0" applyFont="1" applyBorder="1" applyAlignment="1">
      <alignment horizontal="center"/>
    </xf>
    <xf numFmtId="0" fontId="4" fillId="0" borderId="48" xfId="0" applyFont="1" applyBorder="1" applyAlignment="1">
      <alignment horizontal="center"/>
    </xf>
    <xf numFmtId="0" fontId="6" fillId="2" borderId="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42" xfId="0" applyFont="1" applyFill="1" applyBorder="1" applyAlignment="1">
      <alignment horizontal="center" vertical="center" wrapText="1"/>
    </xf>
    <xf numFmtId="49" fontId="9" fillId="0" borderId="11" xfId="0" applyNumberFormat="1" applyFont="1" applyBorder="1" applyAlignment="1">
      <alignment horizontal="justify" vertical="justify" wrapText="1"/>
    </xf>
    <xf numFmtId="0" fontId="18" fillId="0" borderId="11" xfId="0" applyFont="1" applyBorder="1" applyAlignment="1">
      <alignment horizontal="center"/>
    </xf>
    <xf numFmtId="49" fontId="9" fillId="0" borderId="59" xfId="0" applyNumberFormat="1" applyFont="1" applyBorder="1" applyAlignment="1">
      <alignment horizontal="left" vertical="justify" wrapText="1"/>
    </xf>
    <xf numFmtId="49" fontId="9" fillId="0" borderId="43" xfId="0" applyNumberFormat="1" applyFont="1" applyBorder="1" applyAlignment="1">
      <alignment horizontal="left" vertical="justify" wrapText="1"/>
    </xf>
    <xf numFmtId="49" fontId="9" fillId="0" borderId="45" xfId="0" applyNumberFormat="1" applyFont="1" applyBorder="1" applyAlignment="1">
      <alignment horizontal="left" vertical="justify" wrapText="1"/>
    </xf>
    <xf numFmtId="49" fontId="9" fillId="0" borderId="8" xfId="0" applyNumberFormat="1" applyFont="1" applyBorder="1" applyAlignment="1">
      <alignment horizontal="left" vertical="justify" wrapText="1"/>
    </xf>
    <xf numFmtId="49" fontId="9" fillId="0" borderId="32" xfId="0" applyNumberFormat="1" applyFont="1" applyBorder="1" applyAlignment="1">
      <alignment horizontal="left" vertical="justify" wrapText="1"/>
    </xf>
    <xf numFmtId="49" fontId="9" fillId="0" borderId="49" xfId="0" applyNumberFormat="1" applyFont="1" applyBorder="1" applyAlignment="1">
      <alignment horizontal="left" vertical="justify" wrapText="1"/>
    </xf>
    <xf numFmtId="0" fontId="9" fillId="4" borderId="59" xfId="0" applyFont="1" applyFill="1" applyBorder="1" applyAlignment="1">
      <alignment horizontal="left" vertical="center" wrapText="1"/>
    </xf>
    <xf numFmtId="0" fontId="9" fillId="4" borderId="43" xfId="0" applyFont="1" applyFill="1" applyBorder="1" applyAlignment="1">
      <alignment horizontal="left" vertical="center" wrapText="1"/>
    </xf>
    <xf numFmtId="0" fontId="9" fillId="4" borderId="45" xfId="0" applyFont="1" applyFill="1" applyBorder="1" applyAlignment="1">
      <alignment horizontal="left" vertical="center" wrapText="1"/>
    </xf>
    <xf numFmtId="0" fontId="17" fillId="6" borderId="12" xfId="0" applyFont="1" applyFill="1" applyBorder="1" applyAlignment="1">
      <alignment horizontal="left"/>
    </xf>
    <xf numFmtId="0" fontId="17" fillId="6" borderId="33" xfId="0" applyFont="1" applyFill="1" applyBorder="1" applyAlignment="1">
      <alignment horizontal="left"/>
    </xf>
    <xf numFmtId="0" fontId="17" fillId="6" borderId="13" xfId="0" applyFont="1" applyFill="1" applyBorder="1" applyAlignment="1">
      <alignment horizontal="left"/>
    </xf>
    <xf numFmtId="0" fontId="3" fillId="3" borderId="59"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1" fillId="3" borderId="54"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33" xfId="0" applyFont="1" applyFill="1" applyBorder="1" applyAlignment="1">
      <alignment horizontal="center" vertical="center"/>
    </xf>
    <xf numFmtId="0" fontId="9" fillId="4" borderId="45" xfId="0" applyFont="1" applyFill="1" applyBorder="1" applyAlignment="1">
      <alignment horizontal="center"/>
    </xf>
    <xf numFmtId="0" fontId="9" fillId="4" borderId="54" xfId="0" applyFont="1" applyFill="1" applyBorder="1" applyAlignment="1">
      <alignment horizontal="center"/>
    </xf>
    <xf numFmtId="0" fontId="12" fillId="3" borderId="12" xfId="0" applyFont="1" applyFill="1" applyBorder="1" applyAlignment="1">
      <alignment horizontal="center"/>
    </xf>
    <xf numFmtId="0" fontId="12" fillId="3" borderId="13" xfId="0" applyFont="1" applyFill="1" applyBorder="1" applyAlignment="1">
      <alignment horizontal="center"/>
    </xf>
    <xf numFmtId="0" fontId="19" fillId="3" borderId="0" xfId="0" applyFont="1" applyFill="1" applyBorder="1" applyAlignment="1">
      <alignment vertical="center" wrapText="1"/>
    </xf>
    <xf numFmtId="0" fontId="4" fillId="6" borderId="12" xfId="0" applyFont="1" applyFill="1" applyBorder="1" applyAlignment="1">
      <alignment horizontal="left" vertical="center"/>
    </xf>
    <xf numFmtId="0" fontId="4" fillId="6" borderId="33" xfId="0" applyFont="1" applyFill="1" applyBorder="1" applyAlignment="1">
      <alignment horizontal="left" vertical="center"/>
    </xf>
    <xf numFmtId="0" fontId="4" fillId="6" borderId="13" xfId="0" applyFont="1" applyFill="1" applyBorder="1" applyAlignment="1">
      <alignment horizontal="left" vertical="center"/>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9" fillId="4" borderId="11" xfId="0" applyFont="1" applyFill="1" applyBorder="1" applyAlignment="1">
      <alignment horizontal="center" wrapText="1"/>
    </xf>
    <xf numFmtId="0" fontId="9" fillId="4" borderId="11" xfId="0" applyFont="1" applyFill="1" applyBorder="1" applyAlignment="1">
      <alignment horizontal="center"/>
    </xf>
    <xf numFmtId="0" fontId="6" fillId="2" borderId="3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41" xfId="0" applyFont="1" applyFill="1" applyBorder="1" applyAlignment="1">
      <alignment horizontal="center" vertical="center" wrapText="1"/>
    </xf>
    <xf numFmtId="49" fontId="9" fillId="0" borderId="11" xfId="0" applyNumberFormat="1" applyFont="1" applyBorder="1" applyAlignment="1">
      <alignment horizontal="left" vertical="justify" wrapText="1"/>
    </xf>
    <xf numFmtId="49" fontId="9" fillId="0" borderId="11" xfId="0" applyNumberFormat="1" applyFont="1" applyBorder="1" applyAlignment="1">
      <alignment horizontal="center" vertical="justify" wrapText="1"/>
    </xf>
    <xf numFmtId="0" fontId="4" fillId="0" borderId="47" xfId="0" applyFont="1" applyBorder="1" applyAlignment="1">
      <alignment horizontal="center"/>
    </xf>
    <xf numFmtId="0" fontId="4" fillId="0" borderId="48"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14" fillId="3" borderId="0" xfId="0" applyFont="1" applyFill="1" applyBorder="1" applyAlignment="1">
      <alignment horizontal="left" vertical="top" wrapText="1" readingOrder="1"/>
    </xf>
    <xf numFmtId="0" fontId="9" fillId="0" borderId="1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3" borderId="54" xfId="0" applyFill="1" applyBorder="1" applyAlignment="1">
      <alignment horizontal="center" vertical="center"/>
    </xf>
    <xf numFmtId="0" fontId="0" fillId="3" borderId="20" xfId="0" applyFill="1" applyBorder="1" applyAlignment="1">
      <alignment horizontal="center" vertical="center"/>
    </xf>
    <xf numFmtId="0" fontId="3" fillId="3" borderId="1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54" xfId="0" applyFont="1" applyFill="1" applyBorder="1" applyAlignment="1">
      <alignment horizontal="center" vertical="top" wrapText="1"/>
    </xf>
    <xf numFmtId="0" fontId="3" fillId="3" borderId="52" xfId="0" applyFont="1" applyFill="1" applyBorder="1" applyAlignment="1">
      <alignment horizontal="center" vertical="top"/>
    </xf>
    <xf numFmtId="0" fontId="3" fillId="3" borderId="20" xfId="0" applyFont="1" applyFill="1" applyBorder="1" applyAlignment="1">
      <alignment horizontal="center" vertical="top"/>
    </xf>
    <xf numFmtId="0" fontId="8" fillId="5" borderId="12" xfId="0" applyFont="1" applyFill="1" applyBorder="1" applyAlignment="1">
      <alignment horizontal="center" vertical="center" wrapText="1" readingOrder="1"/>
    </xf>
    <xf numFmtId="0" fontId="8" fillId="5" borderId="13" xfId="0" applyFont="1" applyFill="1" applyBorder="1" applyAlignment="1">
      <alignment horizontal="center" vertical="center" wrapText="1" readingOrder="1"/>
    </xf>
    <xf numFmtId="0" fontId="4" fillId="0" borderId="60" xfId="0" applyFont="1" applyBorder="1" applyAlignment="1">
      <alignment horizontal="center"/>
    </xf>
    <xf numFmtId="0" fontId="4" fillId="0" borderId="61" xfId="0" applyFont="1" applyBorder="1" applyAlignment="1">
      <alignment horizontal="center"/>
    </xf>
  </cellXfs>
  <cellStyles count="2">
    <cellStyle name="Normal" xfId="0" builtinId="0"/>
    <cellStyle name="Porcentual" xfId="1" builtinId="5"/>
  </cellStyles>
  <dxfs count="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172137</xdr:colOff>
      <xdr:row>1</xdr:row>
      <xdr:rowOff>44155</xdr:rowOff>
    </xdr:from>
    <xdr:to>
      <xdr:col>11</xdr:col>
      <xdr:colOff>837740</xdr:colOff>
      <xdr:row>3</xdr:row>
      <xdr:rowOff>206565</xdr:rowOff>
    </xdr:to>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487587" y="196555"/>
          <a:ext cx="665603" cy="495785"/>
        </a:xfrm>
        <a:prstGeom prst="rect">
          <a:avLst/>
        </a:prstGeom>
        <a:noFill/>
        <a:extLst/>
      </xdr:spPr>
    </xdr:pic>
    <xdr:clientData/>
  </xdr:twoCellAnchor>
  <xdr:twoCellAnchor editAs="oneCell">
    <xdr:from>
      <xdr:col>11</xdr:col>
      <xdr:colOff>172137</xdr:colOff>
      <xdr:row>1</xdr:row>
      <xdr:rowOff>44155</xdr:rowOff>
    </xdr:from>
    <xdr:to>
      <xdr:col>11</xdr:col>
      <xdr:colOff>837740</xdr:colOff>
      <xdr:row>3</xdr:row>
      <xdr:rowOff>206565</xdr:rowOff>
    </xdr:to>
    <xdr:pic>
      <xdr:nvPicPr>
        <xdr:cNvPr id="3"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487587" y="196555"/>
          <a:ext cx="665603" cy="495785"/>
        </a:xfrm>
        <a:prstGeom prst="rect">
          <a:avLst/>
        </a:prstGeom>
        <a:noFill/>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357188</xdr:colOff>
      <xdr:row>1</xdr:row>
      <xdr:rowOff>11906</xdr:rowOff>
    </xdr:from>
    <xdr:to>
      <xdr:col>4</xdr:col>
      <xdr:colOff>983456</xdr:colOff>
      <xdr:row>2</xdr:row>
      <xdr:rowOff>195542</xdr:rowOff>
    </xdr:to>
    <xdr:pic>
      <xdr:nvPicPr>
        <xdr:cNvPr id="5"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 xmlns:a16="http://schemas.microsoft.com/office/drawing/2014/main" id="{00000000-0008-0000-08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144126" y="202406"/>
          <a:ext cx="626268" cy="576542"/>
        </a:xfrm>
        <a:prstGeom prst="rect">
          <a:avLst/>
        </a:prstGeom>
        <a:noFill/>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T24"/>
  <sheetViews>
    <sheetView zoomScale="80" zoomScaleNormal="80" workbookViewId="0">
      <selection activeCell="X10" sqref="X10"/>
    </sheetView>
  </sheetViews>
  <sheetFormatPr baseColWidth="10" defaultColWidth="11.42578125" defaultRowHeight="15"/>
  <cols>
    <col min="1" max="1" width="15.85546875" customWidth="1"/>
    <col min="2" max="2" width="11.7109375" customWidth="1"/>
    <col min="3" max="3" width="18.140625" customWidth="1"/>
    <col min="4" max="4" width="15.85546875" customWidth="1"/>
    <col min="5" max="5" width="18.28515625" hidden="1" customWidth="1"/>
    <col min="6" max="6" width="19.5703125" hidden="1" customWidth="1"/>
    <col min="7" max="8" width="15.85546875" hidden="1" customWidth="1"/>
    <col min="9" max="9" width="20.42578125" hidden="1" customWidth="1"/>
    <col min="10" max="10" width="17.42578125" hidden="1" customWidth="1"/>
    <col min="11" max="11" width="17.85546875" hidden="1" customWidth="1"/>
    <col min="12" max="12" width="13.7109375" hidden="1" customWidth="1"/>
    <col min="13" max="13" width="18.28515625" hidden="1" customWidth="1"/>
    <col min="14" max="14" width="9.5703125" hidden="1" customWidth="1"/>
    <col min="15" max="15" width="21.28515625" hidden="1" customWidth="1"/>
    <col min="16" max="16" width="15.85546875" hidden="1" customWidth="1"/>
    <col min="17" max="17" width="14.28515625" hidden="1" customWidth="1"/>
    <col min="18" max="18" width="17.85546875" hidden="1" customWidth="1"/>
    <col min="19" max="19" width="16.140625" hidden="1" customWidth="1"/>
    <col min="20" max="20" width="19.140625" customWidth="1"/>
  </cols>
  <sheetData>
    <row r="2" spans="1:20" ht="21">
      <c r="A2" s="15" t="s">
        <v>0</v>
      </c>
      <c r="C2" s="14" t="s">
        <v>1</v>
      </c>
    </row>
    <row r="3" spans="1:20" ht="15.75">
      <c r="B3" s="14"/>
      <c r="D3" s="14"/>
      <c r="E3" s="14"/>
      <c r="F3" s="14"/>
      <c r="G3" s="14"/>
      <c r="H3" s="14"/>
      <c r="I3" s="14"/>
      <c r="J3" s="14"/>
      <c r="K3" s="14"/>
      <c r="L3" s="14"/>
      <c r="M3" s="14"/>
      <c r="N3" s="14"/>
    </row>
    <row r="4" spans="1:20" ht="15.75">
      <c r="A4" s="2" t="s">
        <v>2</v>
      </c>
      <c r="B4" s="14"/>
      <c r="D4" s="14"/>
      <c r="E4" s="14"/>
      <c r="F4" s="14"/>
      <c r="G4" s="14"/>
      <c r="H4" s="14"/>
      <c r="I4" s="14"/>
      <c r="J4" s="14"/>
      <c r="K4" s="14"/>
      <c r="L4" s="14"/>
      <c r="M4" s="14"/>
      <c r="N4" s="14"/>
    </row>
    <row r="5" spans="1:20" ht="15.75" hidden="1">
      <c r="A5" s="2" t="s">
        <v>3</v>
      </c>
      <c r="B5" s="14"/>
      <c r="D5" s="14"/>
      <c r="E5" s="14"/>
      <c r="F5" s="14"/>
      <c r="G5" s="14"/>
      <c r="H5" s="14"/>
      <c r="I5" s="14"/>
      <c r="J5" s="14"/>
      <c r="K5" s="14"/>
      <c r="L5" s="14"/>
      <c r="M5" s="14"/>
      <c r="N5" s="14"/>
    </row>
    <row r="6" spans="1:20" ht="16.5" thickBot="1">
      <c r="B6" s="14"/>
      <c r="D6" s="14"/>
      <c r="E6" s="14"/>
      <c r="F6" s="14"/>
      <c r="G6" s="14"/>
      <c r="H6" s="14"/>
      <c r="I6" s="14"/>
      <c r="J6" s="14"/>
      <c r="K6" s="14"/>
      <c r="L6" s="14"/>
      <c r="M6" s="14"/>
      <c r="N6" s="14"/>
    </row>
    <row r="7" spans="1:20" s="2" customFormat="1" ht="30.75" customHeight="1" thickBot="1">
      <c r="A7" s="178" t="s">
        <v>4</v>
      </c>
      <c r="B7" s="194" t="s">
        <v>5</v>
      </c>
      <c r="C7" s="191" t="s">
        <v>6</v>
      </c>
      <c r="D7" s="191" t="s">
        <v>7</v>
      </c>
      <c r="E7" s="178" t="s">
        <v>8</v>
      </c>
      <c r="F7" s="178" t="s">
        <v>9</v>
      </c>
      <c r="G7" s="181" t="s">
        <v>10</v>
      </c>
      <c r="H7" s="182"/>
      <c r="I7" s="182"/>
      <c r="J7" s="183"/>
      <c r="K7" s="181" t="s">
        <v>11</v>
      </c>
      <c r="L7" s="182"/>
      <c r="M7" s="182"/>
      <c r="N7" s="182"/>
      <c r="O7" s="183"/>
      <c r="P7" s="178" t="s">
        <v>12</v>
      </c>
      <c r="Q7" s="178" t="s">
        <v>13</v>
      </c>
      <c r="R7" s="199" t="s">
        <v>14</v>
      </c>
      <c r="S7" s="200"/>
      <c r="T7" s="197" t="s">
        <v>15</v>
      </c>
    </row>
    <row r="8" spans="1:20" s="13" customFormat="1" ht="39.75" customHeight="1">
      <c r="A8" s="179"/>
      <c r="B8" s="195"/>
      <c r="C8" s="192"/>
      <c r="D8" s="192"/>
      <c r="E8" s="179"/>
      <c r="F8" s="179"/>
      <c r="G8" s="179" t="s">
        <v>16</v>
      </c>
      <c r="H8" s="179" t="s">
        <v>17</v>
      </c>
      <c r="I8" s="179" t="s">
        <v>18</v>
      </c>
      <c r="J8" s="184" t="s">
        <v>19</v>
      </c>
      <c r="K8" s="186" t="s">
        <v>20</v>
      </c>
      <c r="L8" s="188" t="s">
        <v>21</v>
      </c>
      <c r="M8" s="188" t="s">
        <v>22</v>
      </c>
      <c r="N8" s="188" t="s">
        <v>23</v>
      </c>
      <c r="O8" s="190"/>
      <c r="P8" s="179"/>
      <c r="Q8" s="179"/>
      <c r="R8" s="201" t="s">
        <v>24</v>
      </c>
      <c r="S8" s="178" t="s">
        <v>25</v>
      </c>
      <c r="T8" s="198"/>
    </row>
    <row r="9" spans="1:20" s="13" customFormat="1" ht="46.5" customHeight="1" thickBot="1">
      <c r="A9" s="180"/>
      <c r="B9" s="196"/>
      <c r="C9" s="193"/>
      <c r="D9" s="193"/>
      <c r="E9" s="179"/>
      <c r="F9" s="180"/>
      <c r="G9" s="180"/>
      <c r="H9" s="180"/>
      <c r="I9" s="180"/>
      <c r="J9" s="185"/>
      <c r="K9" s="187"/>
      <c r="L9" s="189"/>
      <c r="M9" s="189"/>
      <c r="N9" s="167" t="s">
        <v>26</v>
      </c>
      <c r="O9" s="38" t="s">
        <v>27</v>
      </c>
      <c r="P9" s="180"/>
      <c r="Q9" s="180"/>
      <c r="R9" s="185"/>
      <c r="S9" s="180"/>
      <c r="T9" s="198"/>
    </row>
    <row r="10" spans="1:20" ht="30.95" customHeight="1">
      <c r="A10" s="29" t="s">
        <v>28</v>
      </c>
      <c r="B10" s="17"/>
      <c r="C10" s="32"/>
      <c r="D10" s="32"/>
      <c r="E10" s="32"/>
      <c r="F10" s="32"/>
      <c r="G10" s="32"/>
      <c r="H10" s="17"/>
      <c r="I10" s="17"/>
      <c r="J10" s="37"/>
      <c r="K10" s="36"/>
      <c r="L10" s="30"/>
      <c r="M10" s="16"/>
      <c r="N10" s="25"/>
      <c r="O10" s="31"/>
      <c r="P10" s="32"/>
      <c r="Q10" s="32"/>
      <c r="R10" s="45"/>
      <c r="S10" s="32"/>
      <c r="T10" s="21"/>
    </row>
    <row r="11" spans="1:20" ht="30.95" customHeight="1">
      <c r="A11" s="10" t="s">
        <v>29</v>
      </c>
      <c r="B11" s="18"/>
      <c r="C11" s="33"/>
      <c r="D11" s="33"/>
      <c r="E11" s="33"/>
      <c r="F11" s="33"/>
      <c r="G11" s="33"/>
      <c r="H11" s="18"/>
      <c r="I11" s="18"/>
      <c r="J11" s="6"/>
      <c r="K11" s="3"/>
      <c r="L11" s="4"/>
      <c r="M11" s="4"/>
      <c r="N11" s="26"/>
      <c r="O11" s="1"/>
      <c r="P11" s="33"/>
      <c r="Q11" s="33"/>
      <c r="R11" s="46"/>
      <c r="S11" s="33"/>
      <c r="T11" s="22"/>
    </row>
    <row r="12" spans="1:20" ht="30.95" customHeight="1">
      <c r="A12" s="10" t="s">
        <v>30</v>
      </c>
      <c r="B12" s="19"/>
      <c r="C12" s="34"/>
      <c r="D12" s="34"/>
      <c r="E12" s="34"/>
      <c r="F12" s="34"/>
      <c r="G12" s="34"/>
      <c r="H12" s="19"/>
      <c r="I12" s="19"/>
      <c r="J12" s="6"/>
      <c r="K12" s="3"/>
      <c r="L12" s="4"/>
      <c r="M12" s="4"/>
      <c r="N12" s="27"/>
      <c r="O12" s="5"/>
      <c r="P12" s="34"/>
      <c r="Q12" s="34"/>
      <c r="R12" s="27"/>
      <c r="S12" s="34"/>
      <c r="T12" s="22"/>
    </row>
    <row r="13" spans="1:20" ht="30.95" customHeight="1">
      <c r="A13" s="10" t="s">
        <v>31</v>
      </c>
      <c r="B13" s="19"/>
      <c r="C13" s="34"/>
      <c r="D13" s="34"/>
      <c r="E13" s="34"/>
      <c r="F13" s="34"/>
      <c r="G13" s="34"/>
      <c r="H13" s="19"/>
      <c r="I13" s="19"/>
      <c r="J13" s="6"/>
      <c r="K13" s="3"/>
      <c r="L13" s="4"/>
      <c r="M13" s="4"/>
      <c r="N13" s="27"/>
      <c r="O13" s="5"/>
      <c r="P13" s="34"/>
      <c r="Q13" s="34"/>
      <c r="R13" s="27"/>
      <c r="S13" s="34"/>
      <c r="T13" s="22"/>
    </row>
    <row r="14" spans="1:20" ht="30.95" customHeight="1">
      <c r="A14" s="10" t="s">
        <v>31</v>
      </c>
      <c r="B14" s="19"/>
      <c r="C14" s="34"/>
      <c r="D14" s="34"/>
      <c r="E14" s="34"/>
      <c r="F14" s="34"/>
      <c r="G14" s="34"/>
      <c r="H14" s="19"/>
      <c r="I14" s="19"/>
      <c r="J14" s="6"/>
      <c r="K14" s="3"/>
      <c r="L14" s="4"/>
      <c r="M14" s="4"/>
      <c r="N14" s="27"/>
      <c r="O14" s="5"/>
      <c r="P14" s="34"/>
      <c r="Q14" s="34"/>
      <c r="R14" s="27"/>
      <c r="S14" s="34"/>
      <c r="T14" s="22"/>
    </row>
    <row r="15" spans="1:20" ht="30.95" customHeight="1">
      <c r="A15" s="10" t="s">
        <v>31</v>
      </c>
      <c r="B15" s="19"/>
      <c r="C15" s="34"/>
      <c r="D15" s="34"/>
      <c r="E15" s="34"/>
      <c r="F15" s="34"/>
      <c r="G15" s="34"/>
      <c r="H15" s="19"/>
      <c r="I15" s="19"/>
      <c r="J15" s="6"/>
      <c r="K15" s="3"/>
      <c r="L15" s="4"/>
      <c r="M15" s="4"/>
      <c r="N15" s="27"/>
      <c r="O15" s="5"/>
      <c r="P15" s="34"/>
      <c r="Q15" s="34"/>
      <c r="R15" s="27"/>
      <c r="S15" s="34"/>
      <c r="T15" s="22"/>
    </row>
    <row r="16" spans="1:20" ht="30">
      <c r="A16" s="10" t="s">
        <v>32</v>
      </c>
      <c r="B16" s="19"/>
      <c r="C16" s="34"/>
      <c r="D16" s="34"/>
      <c r="E16" s="34"/>
      <c r="F16" s="34"/>
      <c r="G16" s="34"/>
      <c r="H16" s="19"/>
      <c r="I16" s="19"/>
      <c r="J16" s="6"/>
      <c r="K16" s="3"/>
      <c r="L16" s="4"/>
      <c r="M16" s="4"/>
      <c r="N16" s="27"/>
      <c r="O16" s="5"/>
      <c r="P16" s="34"/>
      <c r="Q16" s="34"/>
      <c r="R16" s="27"/>
      <c r="S16" s="34"/>
      <c r="T16" s="22"/>
    </row>
    <row r="17" spans="1:20" ht="30.95" customHeight="1">
      <c r="A17" s="10" t="s">
        <v>33</v>
      </c>
      <c r="B17" s="19"/>
      <c r="C17" s="34"/>
      <c r="D17" s="34"/>
      <c r="E17" s="34"/>
      <c r="F17" s="34"/>
      <c r="G17" s="34"/>
      <c r="H17" s="19"/>
      <c r="I17" s="19"/>
      <c r="J17" s="6"/>
      <c r="K17" s="3"/>
      <c r="L17" s="4"/>
      <c r="M17" s="4"/>
      <c r="N17" s="27"/>
      <c r="O17" s="5"/>
      <c r="P17" s="34"/>
      <c r="Q17" s="34"/>
      <c r="R17" s="27"/>
      <c r="S17" s="34"/>
      <c r="T17" s="22"/>
    </row>
    <row r="18" spans="1:20" ht="30.95" customHeight="1">
      <c r="A18" s="10" t="s">
        <v>34</v>
      </c>
      <c r="B18" s="19"/>
      <c r="C18" s="34"/>
      <c r="D18" s="34"/>
      <c r="E18" s="34"/>
      <c r="F18" s="34"/>
      <c r="G18" s="34"/>
      <c r="H18" s="19"/>
      <c r="I18" s="19"/>
      <c r="J18" s="6"/>
      <c r="K18" s="3"/>
      <c r="L18" s="4"/>
      <c r="M18" s="4"/>
      <c r="N18" s="27"/>
      <c r="O18" s="5"/>
      <c r="P18" s="34"/>
      <c r="Q18" s="34"/>
      <c r="R18" s="27"/>
      <c r="S18" s="34"/>
      <c r="T18" s="22"/>
    </row>
    <row r="19" spans="1:20" ht="30.95" customHeight="1">
      <c r="A19" s="10" t="s">
        <v>31</v>
      </c>
      <c r="B19" s="19"/>
      <c r="C19" s="34"/>
      <c r="D19" s="34"/>
      <c r="E19" s="34"/>
      <c r="F19" s="34"/>
      <c r="G19" s="34"/>
      <c r="H19" s="19"/>
      <c r="I19" s="19"/>
      <c r="J19" s="6"/>
      <c r="K19" s="3"/>
      <c r="L19" s="4"/>
      <c r="M19" s="4"/>
      <c r="N19" s="27"/>
      <c r="O19" s="5"/>
      <c r="P19" s="34"/>
      <c r="Q19" s="34"/>
      <c r="R19" s="27"/>
      <c r="S19" s="34"/>
      <c r="T19" s="22"/>
    </row>
    <row r="20" spans="1:20" ht="30.95" customHeight="1">
      <c r="A20" s="10" t="s">
        <v>31</v>
      </c>
      <c r="B20" s="19"/>
      <c r="C20" s="34"/>
      <c r="D20" s="34"/>
      <c r="E20" s="34"/>
      <c r="F20" s="34"/>
      <c r="G20" s="34"/>
      <c r="H20" s="19"/>
      <c r="I20" s="19"/>
      <c r="J20" s="6"/>
      <c r="K20" s="3"/>
      <c r="L20" s="4"/>
      <c r="M20" s="4"/>
      <c r="N20" s="27"/>
      <c r="O20" s="5"/>
      <c r="P20" s="34"/>
      <c r="Q20" s="34"/>
      <c r="R20" s="27"/>
      <c r="S20" s="34"/>
      <c r="T20" s="22"/>
    </row>
    <row r="21" spans="1:20" ht="30.95" customHeight="1">
      <c r="A21" s="10" t="s">
        <v>31</v>
      </c>
      <c r="B21" s="19"/>
      <c r="C21" s="34"/>
      <c r="D21" s="34"/>
      <c r="E21" s="34"/>
      <c r="F21" s="34"/>
      <c r="G21" s="34"/>
      <c r="H21" s="19"/>
      <c r="I21" s="19"/>
      <c r="J21" s="6"/>
      <c r="K21" s="3"/>
      <c r="L21" s="4"/>
      <c r="M21" s="4"/>
      <c r="N21" s="27"/>
      <c r="O21" s="5"/>
      <c r="P21" s="34"/>
      <c r="Q21" s="34"/>
      <c r="R21" s="27"/>
      <c r="S21" s="34"/>
      <c r="T21" s="22"/>
    </row>
    <row r="22" spans="1:20" ht="30.95" customHeight="1">
      <c r="A22" s="10" t="s">
        <v>31</v>
      </c>
      <c r="B22" s="19"/>
      <c r="C22" s="34"/>
      <c r="D22" s="34"/>
      <c r="E22" s="34"/>
      <c r="F22" s="34"/>
      <c r="G22" s="34"/>
      <c r="H22" s="19"/>
      <c r="I22" s="19"/>
      <c r="J22" s="6"/>
      <c r="K22" s="3"/>
      <c r="L22" s="4"/>
      <c r="M22" s="4"/>
      <c r="N22" s="27"/>
      <c r="O22" s="5"/>
      <c r="P22" s="34"/>
      <c r="Q22" s="34"/>
      <c r="R22" s="27"/>
      <c r="S22" s="34"/>
      <c r="T22" s="22"/>
    </row>
    <row r="23" spans="1:20" ht="30.95" customHeight="1">
      <c r="A23" s="10" t="s">
        <v>31</v>
      </c>
      <c r="B23" s="19"/>
      <c r="C23" s="34"/>
      <c r="D23" s="34"/>
      <c r="E23" s="34"/>
      <c r="F23" s="34"/>
      <c r="G23" s="34"/>
      <c r="H23" s="19"/>
      <c r="I23" s="19"/>
      <c r="J23" s="6"/>
      <c r="K23" s="3"/>
      <c r="L23" s="4"/>
      <c r="M23" s="4"/>
      <c r="N23" s="27"/>
      <c r="O23" s="5"/>
      <c r="P23" s="34"/>
      <c r="Q23" s="34"/>
      <c r="R23" s="27"/>
      <c r="S23" s="34"/>
      <c r="T23" s="22"/>
    </row>
    <row r="24" spans="1:20" ht="30.95" customHeight="1" thickBot="1">
      <c r="A24" s="11" t="s">
        <v>31</v>
      </c>
      <c r="B24" s="20"/>
      <c r="C24" s="35"/>
      <c r="D24" s="35"/>
      <c r="E24" s="35"/>
      <c r="F24" s="35"/>
      <c r="G24" s="35"/>
      <c r="H24" s="20"/>
      <c r="I24" s="20"/>
      <c r="J24" s="12"/>
      <c r="K24" s="7"/>
      <c r="L24" s="9"/>
      <c r="M24" s="9"/>
      <c r="N24" s="28"/>
      <c r="O24" s="8"/>
      <c r="P24" s="35"/>
      <c r="Q24" s="35"/>
      <c r="R24" s="28"/>
      <c r="S24" s="35"/>
      <c r="T24" s="23"/>
    </row>
  </sheetData>
  <mergeCells count="22">
    <mergeCell ref="T7:T9"/>
    <mergeCell ref="R7:S7"/>
    <mergeCell ref="P7:P9"/>
    <mergeCell ref="Q7:Q9"/>
    <mergeCell ref="R8:R9"/>
    <mergeCell ref="S8:S9"/>
    <mergeCell ref="A7:A9"/>
    <mergeCell ref="C7:C9"/>
    <mergeCell ref="D7:D9"/>
    <mergeCell ref="B7:B9"/>
    <mergeCell ref="E7:E9"/>
    <mergeCell ref="F7:F9"/>
    <mergeCell ref="K7:O7"/>
    <mergeCell ref="I8:I9"/>
    <mergeCell ref="J8:J9"/>
    <mergeCell ref="G7:J7"/>
    <mergeCell ref="G8:G9"/>
    <mergeCell ref="H8:H9"/>
    <mergeCell ref="K8:K9"/>
    <mergeCell ref="L8:L9"/>
    <mergeCell ref="M8:M9"/>
    <mergeCell ref="N8:O8"/>
  </mergeCells>
  <pageMargins left="0.70866141732283472" right="0.70866141732283472" top="0.74803149606299213" bottom="0.74803149606299213" header="0.31496062992125984" footer="0.31496062992125984"/>
  <pageSetup paperSize="8" scale="51" fitToHeight="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B2:P195"/>
  <sheetViews>
    <sheetView showGridLines="0" view="pageBreakPreview" topLeftCell="A44" zoomScale="85" zoomScaleSheetLayoutView="85" workbookViewId="0">
      <selection activeCell="L54" sqref="L54"/>
    </sheetView>
  </sheetViews>
  <sheetFormatPr baseColWidth="10" defaultColWidth="15.7109375" defaultRowHeight="12"/>
  <cols>
    <col min="1" max="1" width="1.7109375" style="51" customWidth="1"/>
    <col min="2" max="2" width="13.42578125" style="51" customWidth="1"/>
    <col min="3" max="3" width="33.140625" style="51" customWidth="1"/>
    <col min="4" max="4" width="10.7109375" style="51" customWidth="1"/>
    <col min="5" max="5" width="11.42578125" style="51" customWidth="1"/>
    <col min="6" max="6" width="11.85546875" style="51" customWidth="1"/>
    <col min="7" max="7" width="11.140625" style="51" customWidth="1"/>
    <col min="8" max="8" width="12.28515625" style="51" customWidth="1"/>
    <col min="9" max="9" width="9.85546875" style="51" customWidth="1"/>
    <col min="10" max="10" width="18.85546875" style="51" customWidth="1"/>
    <col min="11" max="11" width="21.140625" style="51" customWidth="1"/>
    <col min="12" max="12" width="15" style="51" customWidth="1"/>
    <col min="13" max="13" width="10.5703125" style="51" hidden="1" customWidth="1"/>
    <col min="14" max="14" width="11.28515625" style="51" hidden="1" customWidth="1"/>
    <col min="15" max="15" width="12.5703125" style="51" hidden="1" customWidth="1"/>
    <col min="16" max="16" width="10.28515625" style="51" hidden="1" customWidth="1"/>
    <col min="17" max="17" width="15.7109375" style="51" customWidth="1"/>
    <col min="18" max="16384" width="15.7109375" style="51"/>
  </cols>
  <sheetData>
    <row r="2" spans="2:16" s="47" customFormat="1" ht="14.25" customHeight="1">
      <c r="B2" s="216" t="s">
        <v>35</v>
      </c>
      <c r="C2" s="217"/>
      <c r="D2" s="217"/>
      <c r="E2" s="217"/>
      <c r="F2" s="217"/>
      <c r="G2" s="217"/>
      <c r="H2" s="217"/>
      <c r="I2" s="217"/>
      <c r="J2" s="217"/>
      <c r="K2" s="217"/>
      <c r="L2" s="220"/>
      <c r="M2" s="51"/>
      <c r="N2" s="51"/>
      <c r="O2" s="51"/>
      <c r="P2" s="51"/>
    </row>
    <row r="3" spans="2:16" s="47" customFormat="1" ht="12" customHeight="1">
      <c r="B3" s="218"/>
      <c r="C3" s="219"/>
      <c r="D3" s="219"/>
      <c r="E3" s="219"/>
      <c r="F3" s="219"/>
      <c r="G3" s="219"/>
      <c r="H3" s="219"/>
      <c r="I3" s="219"/>
      <c r="J3" s="219"/>
      <c r="K3" s="219"/>
      <c r="L3" s="221"/>
      <c r="M3" s="51"/>
      <c r="N3" s="51"/>
      <c r="O3" s="51"/>
      <c r="P3" s="51"/>
    </row>
    <row r="4" spans="2:16" s="47" customFormat="1" ht="18.75" customHeight="1">
      <c r="B4" s="223" t="s">
        <v>36</v>
      </c>
      <c r="C4" s="224"/>
      <c r="D4" s="224"/>
      <c r="E4" s="224"/>
      <c r="F4" s="224"/>
      <c r="G4" s="224"/>
      <c r="H4" s="224"/>
      <c r="I4" s="224"/>
      <c r="J4" s="224"/>
      <c r="K4" s="224"/>
      <c r="L4" s="222"/>
      <c r="M4" s="51"/>
      <c r="N4" s="51"/>
      <c r="O4" s="51"/>
      <c r="P4" s="51"/>
    </row>
    <row r="5" spans="2:16" s="47" customFormat="1" ht="27" customHeight="1">
      <c r="B5" s="223" t="s">
        <v>46</v>
      </c>
      <c r="C5" s="224"/>
      <c r="D5" s="224"/>
      <c r="E5" s="224"/>
      <c r="F5" s="224"/>
      <c r="G5" s="224"/>
      <c r="H5" s="224"/>
      <c r="I5" s="224"/>
      <c r="J5" s="224"/>
      <c r="K5" s="224"/>
      <c r="L5" s="62" t="s">
        <v>47</v>
      </c>
      <c r="M5" s="51"/>
      <c r="N5" s="51"/>
      <c r="O5" s="51"/>
      <c r="P5" s="51"/>
    </row>
    <row r="6" spans="2:16" ht="16.5" customHeight="1">
      <c r="B6" s="210" t="s">
        <v>37</v>
      </c>
      <c r="C6" s="211"/>
      <c r="D6" s="212"/>
      <c r="E6" s="213" t="s">
        <v>48</v>
      </c>
      <c r="F6" s="214"/>
      <c r="G6" s="214"/>
      <c r="H6" s="214"/>
      <c r="I6" s="214"/>
      <c r="J6" s="214"/>
      <c r="K6" s="214"/>
      <c r="L6" s="215"/>
    </row>
    <row r="7" spans="2:16" ht="39.75" customHeight="1">
      <c r="B7" s="102" t="s">
        <v>38</v>
      </c>
      <c r="C7" s="230" t="s">
        <v>49</v>
      </c>
      <c r="D7" s="231"/>
      <c r="E7" s="231"/>
      <c r="F7" s="231"/>
      <c r="G7" s="232"/>
      <c r="H7" s="67" t="s">
        <v>50</v>
      </c>
      <c r="I7" s="81" t="s">
        <v>43</v>
      </c>
      <c r="J7" s="233" t="s">
        <v>51</v>
      </c>
      <c r="K7" s="233"/>
      <c r="L7" s="82">
        <v>2012</v>
      </c>
    </row>
    <row r="8" spans="2:16" ht="28.5" customHeight="1">
      <c r="B8" s="173" t="s">
        <v>52</v>
      </c>
      <c r="C8" s="83" t="s">
        <v>39</v>
      </c>
      <c r="D8" s="71"/>
      <c r="E8" s="71"/>
      <c r="F8" s="71"/>
      <c r="G8" s="71"/>
      <c r="H8" s="72"/>
      <c r="I8" s="72"/>
      <c r="J8" s="233" t="s">
        <v>53</v>
      </c>
      <c r="K8" s="233"/>
      <c r="L8" s="84">
        <v>7</v>
      </c>
    </row>
    <row r="9" spans="2:16" ht="28.5" customHeight="1">
      <c r="B9" s="72"/>
      <c r="C9" s="72"/>
      <c r="D9" s="72"/>
      <c r="E9" s="71"/>
      <c r="F9" s="71"/>
      <c r="G9" s="71"/>
      <c r="H9" s="72"/>
      <c r="I9" s="72"/>
      <c r="J9" s="233" t="s">
        <v>54</v>
      </c>
      <c r="K9" s="233"/>
      <c r="L9" s="84">
        <v>2</v>
      </c>
    </row>
    <row r="10" spans="2:16" ht="27.75" customHeight="1">
      <c r="B10" s="234" t="s">
        <v>55</v>
      </c>
      <c r="C10" s="235"/>
      <c r="D10" s="212"/>
      <c r="E10" s="110"/>
      <c r="F10" s="109"/>
      <c r="H10" s="110"/>
      <c r="I10" s="109"/>
      <c r="J10" s="110"/>
      <c r="K10" s="109"/>
      <c r="L10" s="109"/>
      <c r="M10" s="52"/>
      <c r="N10" s="52"/>
    </row>
    <row r="11" spans="2:16" ht="12.75">
      <c r="B11" s="72"/>
      <c r="C11" s="74"/>
      <c r="D11" s="140" t="s">
        <v>56</v>
      </c>
      <c r="E11" s="55" t="s">
        <v>57</v>
      </c>
      <c r="F11" s="140" t="s">
        <v>58</v>
      </c>
      <c r="G11" s="110"/>
      <c r="H11" s="110"/>
      <c r="I11" s="110"/>
      <c r="J11" s="110"/>
      <c r="K11" s="110"/>
      <c r="L11" s="72"/>
    </row>
    <row r="12" spans="2:16" ht="12.75">
      <c r="B12" s="72"/>
      <c r="C12" s="74"/>
      <c r="D12" s="141" t="s">
        <v>59</v>
      </c>
      <c r="E12" s="140"/>
      <c r="F12" s="140"/>
      <c r="G12" s="110"/>
      <c r="H12" s="110"/>
      <c r="I12" s="110"/>
      <c r="J12" s="110"/>
      <c r="K12" s="110"/>
      <c r="L12" s="72"/>
    </row>
    <row r="13" spans="2:16" ht="12.75">
      <c r="B13" s="72"/>
      <c r="C13" s="74"/>
      <c r="D13" s="75"/>
      <c r="E13" s="142" t="str">
        <f>+IF(D12&gt;0,D11,IF(E12&gt;0,E11,IF(F12&gt;0,F11,"-")))</f>
        <v>Semestre</v>
      </c>
      <c r="G13" s="74"/>
      <c r="H13" s="85">
        <v>141</v>
      </c>
      <c r="I13" s="125" t="s">
        <v>60</v>
      </c>
      <c r="J13" s="85" t="s">
        <v>61</v>
      </c>
      <c r="K13" s="125" t="s">
        <v>62</v>
      </c>
      <c r="L13" s="72"/>
    </row>
    <row r="14" spans="2:16" ht="27.75" customHeight="1">
      <c r="B14" s="103" t="s">
        <v>63</v>
      </c>
      <c r="C14" s="104"/>
      <c r="D14" s="106"/>
      <c r="E14" s="109"/>
      <c r="F14" s="109"/>
      <c r="G14" s="109"/>
      <c r="H14" s="109"/>
      <c r="I14" s="109"/>
      <c r="J14" s="109"/>
      <c r="K14" s="109"/>
      <c r="L14" s="109"/>
      <c r="M14" s="52"/>
      <c r="N14" s="52"/>
    </row>
    <row r="15" spans="2:16" ht="32.25" customHeight="1">
      <c r="B15" s="76"/>
      <c r="C15" s="72"/>
      <c r="D15" s="73"/>
      <c r="E15" s="73"/>
      <c r="F15" s="236" t="s">
        <v>64</v>
      </c>
      <c r="G15" s="237"/>
      <c r="H15" s="237"/>
      <c r="I15" s="236" t="s">
        <v>65</v>
      </c>
      <c r="J15" s="237"/>
      <c r="K15" s="237"/>
      <c r="L15" s="111" t="s">
        <v>66</v>
      </c>
      <c r="M15" s="52"/>
      <c r="N15" s="52"/>
    </row>
    <row r="16" spans="2:16" ht="38.25">
      <c r="B16" s="72"/>
      <c r="C16" s="74"/>
      <c r="D16" s="74"/>
      <c r="E16" s="77" t="s">
        <v>67</v>
      </c>
      <c r="F16" s="159" t="s">
        <v>64</v>
      </c>
      <c r="G16" s="107" t="s">
        <v>68</v>
      </c>
      <c r="H16" s="107" t="s">
        <v>69</v>
      </c>
      <c r="I16" s="114">
        <v>289</v>
      </c>
      <c r="J16" s="107">
        <v>285</v>
      </c>
      <c r="K16" s="118"/>
      <c r="L16" s="108">
        <v>1</v>
      </c>
    </row>
    <row r="17" spans="2:16" ht="12.75">
      <c r="B17" s="72"/>
      <c r="C17" s="74"/>
      <c r="D17" s="74"/>
      <c r="E17" s="77" t="s">
        <v>70</v>
      </c>
      <c r="F17" s="112">
        <f>+SUMIF($D$24:$D$106,"N",F$24:F$106)</f>
        <v>0</v>
      </c>
      <c r="G17" s="112">
        <f>+SUMIF($D$24:$D$106,"N",G$24:G$106)</f>
        <v>0</v>
      </c>
      <c r="H17" s="112">
        <f>+SUMIF($D$24:$D$106,"N",H$24:H$106)</f>
        <v>0</v>
      </c>
      <c r="I17" s="115"/>
      <c r="J17" s="112">
        <f>+SUMIF($D$24:$D$106,"N",J$24:J$106)</f>
        <v>0</v>
      </c>
      <c r="K17" s="119">
        <f>+SUMIF($D$24:$D$106,"N",K$24:K$106)</f>
        <v>0</v>
      </c>
      <c r="L17" s="122" t="str">
        <f>+IF(K17&gt;0,K17/K16,"-")</f>
        <v>-</v>
      </c>
      <c r="O17" s="53" t="s">
        <v>71</v>
      </c>
      <c r="P17" s="53" t="s">
        <v>72</v>
      </c>
    </row>
    <row r="18" spans="2:16" ht="12.75">
      <c r="B18" s="72"/>
      <c r="C18" s="74"/>
      <c r="D18" s="74"/>
      <c r="E18" s="77" t="s">
        <v>73</v>
      </c>
      <c r="F18" s="86">
        <f t="shared" ref="F18:K18" si="0">+SUMIF($D$24:$D$106,"S",F$24:F$106)</f>
        <v>140</v>
      </c>
      <c r="G18" s="86">
        <f t="shared" si="0"/>
        <v>296</v>
      </c>
      <c r="H18" s="86">
        <f t="shared" si="0"/>
        <v>295</v>
      </c>
      <c r="I18" s="116">
        <f t="shared" si="0"/>
        <v>9.7517730496453829</v>
      </c>
      <c r="J18" s="86" t="e">
        <f t="shared" si="0"/>
        <v>#VALUE!</v>
      </c>
      <c r="K18" s="120" t="e">
        <f t="shared" si="0"/>
        <v>#VALUE!</v>
      </c>
      <c r="L18" s="123" t="e">
        <f>+IF(K18&gt;0,K18/K16,"-")</f>
        <v>#VALUE!</v>
      </c>
      <c r="O18" s="53" t="s">
        <v>39</v>
      </c>
      <c r="P18" s="53" t="s">
        <v>74</v>
      </c>
    </row>
    <row r="19" spans="2:16" ht="12.75">
      <c r="B19" s="72"/>
      <c r="C19" s="74"/>
      <c r="D19" s="74"/>
      <c r="E19" s="77" t="s">
        <v>75</v>
      </c>
      <c r="F19" s="113">
        <f t="shared" ref="F19:K19" si="1">+SUMIF($E$24:$E$106,"S",F$24:F$106)</f>
        <v>0</v>
      </c>
      <c r="G19" s="113">
        <f t="shared" si="1"/>
        <v>0</v>
      </c>
      <c r="H19" s="113">
        <f t="shared" si="1"/>
        <v>0</v>
      </c>
      <c r="I19" s="117">
        <f t="shared" si="1"/>
        <v>0</v>
      </c>
      <c r="J19" s="113">
        <f t="shared" si="1"/>
        <v>0</v>
      </c>
      <c r="K19" s="121">
        <f t="shared" si="1"/>
        <v>0</v>
      </c>
      <c r="L19" s="124" t="str">
        <f>+IF(K19&gt;0,K19/K16,"-")</f>
        <v>-</v>
      </c>
      <c r="O19" s="53" t="s">
        <v>40</v>
      </c>
    </row>
    <row r="20" spans="2:16" ht="12.75">
      <c r="B20" s="72"/>
      <c r="C20" s="74"/>
      <c r="D20" s="74"/>
      <c r="E20" s="74"/>
      <c r="F20" s="74"/>
      <c r="G20" s="74"/>
      <c r="H20" s="74"/>
      <c r="I20" s="74"/>
      <c r="J20" s="74"/>
      <c r="K20" s="74"/>
      <c r="L20" s="74"/>
      <c r="M20" s="74"/>
      <c r="N20" s="74"/>
      <c r="O20" s="53" t="s">
        <v>41</v>
      </c>
      <c r="P20" s="74"/>
    </row>
    <row r="21" spans="2:16" ht="27.75" customHeight="1">
      <c r="B21" s="143" t="s">
        <v>76</v>
      </c>
      <c r="C21" s="144"/>
      <c r="D21" s="145"/>
      <c r="E21" s="145"/>
      <c r="F21" s="105"/>
      <c r="G21" s="105"/>
      <c r="H21" s="105"/>
      <c r="I21" s="105"/>
      <c r="J21" s="105"/>
      <c r="K21" s="106"/>
      <c r="L21" s="74"/>
      <c r="M21" s="52"/>
      <c r="N21" s="52"/>
    </row>
    <row r="22" spans="2:16" ht="15" customHeight="1">
      <c r="B22" s="146"/>
      <c r="C22" s="105"/>
      <c r="D22" s="147"/>
      <c r="E22" s="148"/>
      <c r="F22" s="225" t="s">
        <v>77</v>
      </c>
      <c r="G22" s="226"/>
      <c r="H22" s="226"/>
      <c r="I22" s="226" t="s">
        <v>78</v>
      </c>
      <c r="J22" s="226"/>
      <c r="K22" s="226"/>
      <c r="L22" s="74"/>
      <c r="M22" s="54"/>
      <c r="O22" s="227" t="s">
        <v>79</v>
      </c>
      <c r="P22" s="228"/>
    </row>
    <row r="23" spans="2:16" ht="60.75" customHeight="1">
      <c r="B23" s="169" t="s">
        <v>80</v>
      </c>
      <c r="C23" s="149" t="s">
        <v>81</v>
      </c>
      <c r="D23" s="169" t="s">
        <v>82</v>
      </c>
      <c r="E23" s="168" t="s">
        <v>83</v>
      </c>
      <c r="F23" s="111" t="s">
        <v>84</v>
      </c>
      <c r="G23" s="111" t="s">
        <v>85</v>
      </c>
      <c r="H23" s="170" t="s">
        <v>86</v>
      </c>
      <c r="I23" s="170" t="s">
        <v>87</v>
      </c>
      <c r="J23" s="170" t="s">
        <v>88</v>
      </c>
      <c r="K23" s="170" t="s">
        <v>89</v>
      </c>
      <c r="L23" s="72"/>
      <c r="M23" s="171" t="s">
        <v>90</v>
      </c>
      <c r="N23" s="172" t="s">
        <v>91</v>
      </c>
      <c r="O23" s="56" t="s">
        <v>60</v>
      </c>
      <c r="P23" s="150" t="s">
        <v>62</v>
      </c>
    </row>
    <row r="24" spans="2:16" ht="15" customHeight="1">
      <c r="B24" s="78" t="s">
        <v>92</v>
      </c>
      <c r="C24" s="87" t="s">
        <v>93</v>
      </c>
      <c r="D24" s="78" t="s">
        <v>72</v>
      </c>
      <c r="E24" s="128" t="s">
        <v>74</v>
      </c>
      <c r="F24" s="90">
        <v>3</v>
      </c>
      <c r="G24" s="90">
        <v>2</v>
      </c>
      <c r="H24" s="112">
        <f>IF($C24&gt;0,$M24,0)</f>
        <v>5</v>
      </c>
      <c r="I24" s="88">
        <f>+IF(OR($E$13=$D$11,$E$13=$E$11,$E$13=$F$11),O24,"-")</f>
        <v>2.1276595744680851E-2</v>
      </c>
      <c r="J24" s="88">
        <v>2</v>
      </c>
      <c r="K24" s="129">
        <v>4</v>
      </c>
      <c r="L24" s="72"/>
      <c r="M24" s="57">
        <f t="shared" ref="M24:M106" si="2">+SUM(F24:G24)</f>
        <v>5</v>
      </c>
      <c r="N24" s="58">
        <f t="shared" ref="N24:N106" si="3">+SUM(I24:J24)</f>
        <v>2.021276595744681</v>
      </c>
      <c r="O24" s="151">
        <f>+IF($H$13&lt;=0,"-",IF($H$13&gt;0,$F24/$H$13))</f>
        <v>2.1276595744680851E-2</v>
      </c>
      <c r="P24" s="152" t="e">
        <f>+IF($J$13&lt;=0,"-",IF($J$13&gt;0,$G24/$J$13))</f>
        <v>#VALUE!</v>
      </c>
    </row>
    <row r="25" spans="2:16" ht="15" customHeight="1">
      <c r="B25" s="79" t="s">
        <v>94</v>
      </c>
      <c r="C25" s="89" t="s">
        <v>95</v>
      </c>
      <c r="D25" s="79" t="s">
        <v>72</v>
      </c>
      <c r="E25" s="126" t="s">
        <v>74</v>
      </c>
      <c r="F25" s="90">
        <v>3</v>
      </c>
      <c r="G25" s="90">
        <v>2</v>
      </c>
      <c r="H25" s="134">
        <f>IF($C25&gt;0,$M25,0)</f>
        <v>5</v>
      </c>
      <c r="I25" s="91">
        <f t="shared" ref="I25:J106" si="4">+IF(OR($E$13=$D$11,$E$13=$E$11,$E$13=$F$11),O25,"-")</f>
        <v>2.1276595744680851E-2</v>
      </c>
      <c r="J25" s="91">
        <v>2</v>
      </c>
      <c r="K25" s="133">
        <v>4</v>
      </c>
      <c r="L25" s="72"/>
      <c r="M25" s="57">
        <f t="shared" si="2"/>
        <v>5</v>
      </c>
      <c r="N25" s="58">
        <f t="shared" si="3"/>
        <v>2.021276595744681</v>
      </c>
      <c r="O25" s="59">
        <f t="shared" ref="O25:O106" si="5">+IF($H$13&lt;=0,"-",IF($H$13&gt;0,$F25/$H$13))</f>
        <v>2.1276595744680851E-2</v>
      </c>
      <c r="P25" s="60" t="e">
        <f t="shared" ref="P25:P106" si="6">+IF($J$13&lt;=0,"-",IF($J$13&gt;0,$G25/$J$13))</f>
        <v>#VALUE!</v>
      </c>
    </row>
    <row r="26" spans="2:16" ht="15" customHeight="1">
      <c r="B26" s="79"/>
      <c r="C26" s="92" t="s">
        <v>96</v>
      </c>
      <c r="D26" s="79" t="s">
        <v>72</v>
      </c>
      <c r="E26" s="126" t="s">
        <v>74</v>
      </c>
      <c r="F26" s="93">
        <v>3</v>
      </c>
      <c r="G26" s="93">
        <v>2</v>
      </c>
      <c r="H26" s="135">
        <f>IF($C26&gt;0,$M26,0)</f>
        <v>5</v>
      </c>
      <c r="I26" s="94">
        <f t="shared" si="4"/>
        <v>2.1276595744680851E-2</v>
      </c>
      <c r="J26" s="94">
        <v>2</v>
      </c>
      <c r="K26" s="130">
        <v>4</v>
      </c>
      <c r="L26" s="72"/>
      <c r="M26" s="57">
        <f t="shared" si="2"/>
        <v>5</v>
      </c>
      <c r="N26" s="58">
        <f t="shared" si="3"/>
        <v>2.021276595744681</v>
      </c>
      <c r="O26" s="59">
        <f t="shared" si="5"/>
        <v>2.1276595744680851E-2</v>
      </c>
      <c r="P26" s="60" t="e">
        <f t="shared" si="6"/>
        <v>#VALUE!</v>
      </c>
    </row>
    <row r="27" spans="2:16" ht="15" customHeight="1">
      <c r="B27" s="79"/>
      <c r="C27" s="92" t="s">
        <v>97</v>
      </c>
      <c r="D27" s="79" t="s">
        <v>72</v>
      </c>
      <c r="E27" s="126" t="s">
        <v>74</v>
      </c>
      <c r="F27" s="93">
        <v>3</v>
      </c>
      <c r="G27" s="93">
        <v>2</v>
      </c>
      <c r="H27" s="135">
        <f t="shared" ref="H27:H106" si="7">IF($C27&gt;0,$M27,0)</f>
        <v>5</v>
      </c>
      <c r="I27" s="94">
        <f t="shared" si="4"/>
        <v>2.1276595744680851E-2</v>
      </c>
      <c r="J27" s="94">
        <v>2</v>
      </c>
      <c r="K27" s="130">
        <v>4</v>
      </c>
      <c r="L27" s="72"/>
      <c r="M27" s="57">
        <f t="shared" si="2"/>
        <v>5</v>
      </c>
      <c r="N27" s="58">
        <f t="shared" si="3"/>
        <v>2.021276595744681</v>
      </c>
      <c r="O27" s="59">
        <f t="shared" si="5"/>
        <v>2.1276595744680851E-2</v>
      </c>
      <c r="P27" s="60" t="e">
        <f t="shared" si="6"/>
        <v>#VALUE!</v>
      </c>
    </row>
    <row r="28" spans="2:16" ht="15" customHeight="1">
      <c r="B28" s="79"/>
      <c r="C28" s="92" t="s">
        <v>98</v>
      </c>
      <c r="D28" s="79" t="s">
        <v>72</v>
      </c>
      <c r="E28" s="126" t="s">
        <v>74</v>
      </c>
      <c r="F28" s="93">
        <v>3</v>
      </c>
      <c r="G28" s="93">
        <v>2</v>
      </c>
      <c r="H28" s="135">
        <f t="shared" si="7"/>
        <v>5</v>
      </c>
      <c r="I28" s="94">
        <f t="shared" si="4"/>
        <v>2.1276595744680851E-2</v>
      </c>
      <c r="J28" s="94">
        <v>2</v>
      </c>
      <c r="K28" s="130">
        <v>4</v>
      </c>
      <c r="L28" s="72"/>
      <c r="M28" s="57">
        <f t="shared" si="2"/>
        <v>5</v>
      </c>
      <c r="N28" s="58">
        <f t="shared" si="3"/>
        <v>2.021276595744681</v>
      </c>
      <c r="O28" s="59">
        <f t="shared" si="5"/>
        <v>2.1276595744680851E-2</v>
      </c>
      <c r="P28" s="60" t="e">
        <f t="shared" si="6"/>
        <v>#VALUE!</v>
      </c>
    </row>
    <row r="29" spans="2:16" ht="15" customHeight="1">
      <c r="B29" s="79"/>
      <c r="C29" s="92"/>
      <c r="D29" s="79"/>
      <c r="E29" s="126"/>
      <c r="F29" s="93"/>
      <c r="G29" s="93"/>
      <c r="H29" s="135">
        <f t="shared" si="7"/>
        <v>0</v>
      </c>
      <c r="I29" s="94">
        <f t="shared" si="4"/>
        <v>0</v>
      </c>
      <c r="J29" s="94" t="e">
        <f t="shared" si="4"/>
        <v>#VALUE!</v>
      </c>
      <c r="K29" s="130" t="e">
        <f t="shared" ref="K29:K106" si="8">+N29</f>
        <v>#VALUE!</v>
      </c>
      <c r="L29" s="72"/>
      <c r="M29" s="57">
        <f t="shared" si="2"/>
        <v>0</v>
      </c>
      <c r="N29" s="58" t="e">
        <f t="shared" si="3"/>
        <v>#VALUE!</v>
      </c>
      <c r="O29" s="59">
        <f t="shared" si="5"/>
        <v>0</v>
      </c>
      <c r="P29" s="60" t="e">
        <f t="shared" si="6"/>
        <v>#VALUE!</v>
      </c>
    </row>
    <row r="30" spans="2:16" ht="15" customHeight="1">
      <c r="B30" s="80"/>
      <c r="C30" s="95"/>
      <c r="D30" s="80"/>
      <c r="E30" s="127"/>
      <c r="F30" s="96"/>
      <c r="G30" s="96"/>
      <c r="H30" s="136">
        <f t="shared" si="7"/>
        <v>0</v>
      </c>
      <c r="I30" s="97">
        <f t="shared" si="4"/>
        <v>0</v>
      </c>
      <c r="J30" s="97" t="e">
        <f t="shared" si="4"/>
        <v>#VALUE!</v>
      </c>
      <c r="K30" s="131" t="e">
        <f t="shared" si="8"/>
        <v>#VALUE!</v>
      </c>
      <c r="L30" s="72"/>
      <c r="M30" s="57">
        <f t="shared" si="2"/>
        <v>0</v>
      </c>
      <c r="N30" s="58" t="e">
        <f t="shared" si="3"/>
        <v>#VALUE!</v>
      </c>
      <c r="O30" s="59">
        <f t="shared" si="5"/>
        <v>0</v>
      </c>
      <c r="P30" s="60" t="e">
        <f t="shared" si="6"/>
        <v>#VALUE!</v>
      </c>
    </row>
    <row r="31" spans="2:16" ht="15" customHeight="1" thickBot="1">
      <c r="B31" s="78" t="s">
        <v>99</v>
      </c>
      <c r="C31" s="160" t="s">
        <v>100</v>
      </c>
      <c r="D31" s="79" t="s">
        <v>72</v>
      </c>
      <c r="E31" s="126" t="s">
        <v>74</v>
      </c>
      <c r="F31" s="93">
        <v>3</v>
      </c>
      <c r="G31" s="93">
        <v>2</v>
      </c>
      <c r="H31" s="137">
        <f t="shared" si="7"/>
        <v>5</v>
      </c>
      <c r="I31" s="94">
        <f t="shared" si="4"/>
        <v>2.1276595744680851E-2</v>
      </c>
      <c r="J31" s="94">
        <v>2</v>
      </c>
      <c r="K31" s="130">
        <f t="shared" si="8"/>
        <v>2.021276595744681</v>
      </c>
      <c r="L31" s="72"/>
      <c r="M31" s="57">
        <f t="shared" si="2"/>
        <v>5</v>
      </c>
      <c r="N31" s="58">
        <f t="shared" si="3"/>
        <v>2.021276595744681</v>
      </c>
      <c r="O31" s="59">
        <f t="shared" si="5"/>
        <v>2.1276595744680851E-2</v>
      </c>
      <c r="P31" s="60" t="e">
        <f t="shared" si="6"/>
        <v>#VALUE!</v>
      </c>
    </row>
    <row r="32" spans="2:16" ht="15" customHeight="1" thickBot="1">
      <c r="B32" s="79" t="s">
        <v>94</v>
      </c>
      <c r="C32" s="161" t="s">
        <v>101</v>
      </c>
      <c r="D32" s="79" t="s">
        <v>72</v>
      </c>
      <c r="E32" s="126" t="s">
        <v>74</v>
      </c>
      <c r="F32" s="93">
        <v>3</v>
      </c>
      <c r="G32" s="93">
        <v>2</v>
      </c>
      <c r="H32" s="137">
        <v>5</v>
      </c>
      <c r="I32" s="94">
        <f t="shared" si="4"/>
        <v>2.1276595744680851E-2</v>
      </c>
      <c r="J32" s="94">
        <v>2</v>
      </c>
      <c r="K32" s="130">
        <v>4</v>
      </c>
      <c r="L32" s="72"/>
      <c r="M32" s="57">
        <f t="shared" si="2"/>
        <v>5</v>
      </c>
      <c r="N32" s="58">
        <f t="shared" si="3"/>
        <v>2.021276595744681</v>
      </c>
      <c r="O32" s="59">
        <f t="shared" si="5"/>
        <v>2.1276595744680851E-2</v>
      </c>
      <c r="P32" s="60" t="e">
        <f t="shared" si="6"/>
        <v>#VALUE!</v>
      </c>
    </row>
    <row r="33" spans="2:16" ht="15" customHeight="1" thickBot="1">
      <c r="B33" s="79"/>
      <c r="C33" s="162" t="s">
        <v>102</v>
      </c>
      <c r="D33" s="79" t="s">
        <v>72</v>
      </c>
      <c r="E33" s="126" t="s">
        <v>74</v>
      </c>
      <c r="F33" s="93">
        <v>3</v>
      </c>
      <c r="G33" s="93">
        <v>2</v>
      </c>
      <c r="H33" s="137">
        <f t="shared" si="7"/>
        <v>5</v>
      </c>
      <c r="I33" s="94">
        <f t="shared" si="4"/>
        <v>2.1276595744680851E-2</v>
      </c>
      <c r="J33" s="94">
        <v>2</v>
      </c>
      <c r="K33" s="130">
        <v>4</v>
      </c>
      <c r="L33" s="72"/>
      <c r="M33" s="57">
        <f t="shared" si="2"/>
        <v>5</v>
      </c>
      <c r="N33" s="58">
        <f t="shared" si="3"/>
        <v>2.021276595744681</v>
      </c>
      <c r="O33" s="59">
        <f t="shared" si="5"/>
        <v>2.1276595744680851E-2</v>
      </c>
      <c r="P33" s="60" t="e">
        <f t="shared" si="6"/>
        <v>#VALUE!</v>
      </c>
    </row>
    <row r="34" spans="2:16" ht="15" customHeight="1" thickBot="1">
      <c r="B34" s="79"/>
      <c r="C34" s="162" t="s">
        <v>103</v>
      </c>
      <c r="D34" s="79" t="s">
        <v>72</v>
      </c>
      <c r="E34" s="126" t="s">
        <v>74</v>
      </c>
      <c r="F34" s="93">
        <v>3</v>
      </c>
      <c r="G34" s="93">
        <v>2</v>
      </c>
      <c r="H34" s="137">
        <f t="shared" si="7"/>
        <v>5</v>
      </c>
      <c r="I34" s="94">
        <f t="shared" si="4"/>
        <v>2.1276595744680851E-2</v>
      </c>
      <c r="J34" s="94">
        <v>2</v>
      </c>
      <c r="K34" s="130">
        <v>4</v>
      </c>
      <c r="L34" s="72"/>
      <c r="M34" s="57">
        <f t="shared" si="2"/>
        <v>5</v>
      </c>
      <c r="N34" s="58">
        <f t="shared" si="3"/>
        <v>2.021276595744681</v>
      </c>
      <c r="O34" s="59">
        <f t="shared" si="5"/>
        <v>2.1276595744680851E-2</v>
      </c>
      <c r="P34" s="60" t="e">
        <f t="shared" si="6"/>
        <v>#VALUE!</v>
      </c>
    </row>
    <row r="35" spans="2:16" ht="15" customHeight="1" thickBot="1">
      <c r="B35" s="79"/>
      <c r="C35" s="162" t="s">
        <v>104</v>
      </c>
      <c r="D35" s="79" t="s">
        <v>72</v>
      </c>
      <c r="E35" s="126" t="s">
        <v>74</v>
      </c>
      <c r="F35" s="93">
        <v>3</v>
      </c>
      <c r="G35" s="93">
        <v>2</v>
      </c>
      <c r="H35" s="137">
        <f t="shared" si="7"/>
        <v>5</v>
      </c>
      <c r="I35" s="94">
        <f t="shared" si="4"/>
        <v>2.1276595744680851E-2</v>
      </c>
      <c r="J35" s="94">
        <v>2</v>
      </c>
      <c r="K35" s="130">
        <v>4</v>
      </c>
      <c r="L35" s="72"/>
      <c r="M35" s="57">
        <f t="shared" si="2"/>
        <v>5</v>
      </c>
      <c r="N35" s="58">
        <f t="shared" si="3"/>
        <v>2.021276595744681</v>
      </c>
      <c r="O35" s="59">
        <f t="shared" si="5"/>
        <v>2.1276595744680851E-2</v>
      </c>
      <c r="P35" s="60" t="e">
        <f t="shared" si="6"/>
        <v>#VALUE!</v>
      </c>
    </row>
    <row r="36" spans="2:16" ht="15" customHeight="1">
      <c r="B36" s="79"/>
      <c r="C36" s="100"/>
      <c r="D36" s="79"/>
      <c r="E36" s="126"/>
      <c r="F36" s="93"/>
      <c r="G36" s="93"/>
      <c r="H36" s="137">
        <f t="shared" si="7"/>
        <v>0</v>
      </c>
      <c r="I36" s="94">
        <f t="shared" si="4"/>
        <v>0</v>
      </c>
      <c r="J36" s="94" t="e">
        <f t="shared" si="4"/>
        <v>#VALUE!</v>
      </c>
      <c r="K36" s="130" t="e">
        <f t="shared" si="8"/>
        <v>#VALUE!</v>
      </c>
      <c r="L36" s="72"/>
      <c r="M36" s="57">
        <f t="shared" si="2"/>
        <v>0</v>
      </c>
      <c r="N36" s="58" t="e">
        <f t="shared" si="3"/>
        <v>#VALUE!</v>
      </c>
      <c r="O36" s="59">
        <f t="shared" si="5"/>
        <v>0</v>
      </c>
      <c r="P36" s="60" t="e">
        <f t="shared" si="6"/>
        <v>#VALUE!</v>
      </c>
    </row>
    <row r="37" spans="2:16" ht="15" customHeight="1" thickBot="1">
      <c r="B37" s="80"/>
      <c r="C37" s="101"/>
      <c r="D37" s="80"/>
      <c r="E37" s="127"/>
      <c r="F37" s="96"/>
      <c r="G37" s="96"/>
      <c r="H37" s="138">
        <f t="shared" si="7"/>
        <v>0</v>
      </c>
      <c r="I37" s="97">
        <f t="shared" si="4"/>
        <v>0</v>
      </c>
      <c r="J37" s="97" t="e">
        <f t="shared" si="4"/>
        <v>#VALUE!</v>
      </c>
      <c r="K37" s="131" t="e">
        <f t="shared" si="8"/>
        <v>#VALUE!</v>
      </c>
      <c r="L37" s="72"/>
      <c r="M37" s="57">
        <f t="shared" si="2"/>
        <v>0</v>
      </c>
      <c r="N37" s="58" t="e">
        <f t="shared" si="3"/>
        <v>#VALUE!</v>
      </c>
      <c r="O37" s="59">
        <f t="shared" si="5"/>
        <v>0</v>
      </c>
      <c r="P37" s="60" t="e">
        <f t="shared" si="6"/>
        <v>#VALUE!</v>
      </c>
    </row>
    <row r="38" spans="2:16" ht="15" customHeight="1" thickBot="1">
      <c r="B38" s="78" t="s">
        <v>105</v>
      </c>
      <c r="C38" s="161" t="s">
        <v>106</v>
      </c>
      <c r="D38" s="79" t="s">
        <v>72</v>
      </c>
      <c r="E38" s="126" t="s">
        <v>74</v>
      </c>
      <c r="F38" s="93">
        <v>6</v>
      </c>
      <c r="G38" s="93">
        <v>16</v>
      </c>
      <c r="H38" s="137">
        <v>22</v>
      </c>
      <c r="I38" s="99">
        <v>6</v>
      </c>
      <c r="J38" s="99">
        <v>16</v>
      </c>
      <c r="K38" s="132">
        <f t="shared" si="8"/>
        <v>22</v>
      </c>
      <c r="L38" s="72"/>
      <c r="M38" s="57">
        <f t="shared" si="2"/>
        <v>22</v>
      </c>
      <c r="N38" s="58">
        <f t="shared" si="3"/>
        <v>22</v>
      </c>
      <c r="O38" s="59">
        <f t="shared" si="5"/>
        <v>4.2553191489361701E-2</v>
      </c>
      <c r="P38" s="60" t="e">
        <f t="shared" si="6"/>
        <v>#VALUE!</v>
      </c>
    </row>
    <row r="39" spans="2:16" ht="15" customHeight="1" thickBot="1">
      <c r="B39" s="79" t="s">
        <v>107</v>
      </c>
      <c r="C39" s="162" t="s">
        <v>108</v>
      </c>
      <c r="D39" s="79" t="s">
        <v>72</v>
      </c>
      <c r="E39" s="126" t="s">
        <v>74</v>
      </c>
      <c r="F39" s="93">
        <v>3</v>
      </c>
      <c r="G39" s="93">
        <v>0</v>
      </c>
      <c r="H39" s="137">
        <v>3</v>
      </c>
      <c r="I39" s="94">
        <v>3</v>
      </c>
      <c r="J39" s="94">
        <v>0</v>
      </c>
      <c r="K39" s="130">
        <f t="shared" si="8"/>
        <v>3</v>
      </c>
      <c r="L39" s="72"/>
      <c r="M39" s="57">
        <f t="shared" si="2"/>
        <v>3</v>
      </c>
      <c r="N39" s="58">
        <f t="shared" si="3"/>
        <v>3</v>
      </c>
      <c r="O39" s="59">
        <f t="shared" si="5"/>
        <v>2.1276595744680851E-2</v>
      </c>
      <c r="P39" s="60" t="e">
        <f t="shared" si="6"/>
        <v>#VALUE!</v>
      </c>
    </row>
    <row r="40" spans="2:16" ht="15" customHeight="1" thickBot="1">
      <c r="B40" s="79"/>
      <c r="C40" s="162" t="s">
        <v>109</v>
      </c>
      <c r="D40" s="79" t="s">
        <v>72</v>
      </c>
      <c r="E40" s="126" t="s">
        <v>74</v>
      </c>
      <c r="F40" s="93">
        <v>3</v>
      </c>
      <c r="G40" s="93">
        <v>2</v>
      </c>
      <c r="H40" s="137">
        <f t="shared" si="7"/>
        <v>5</v>
      </c>
      <c r="I40" s="94">
        <f t="shared" si="4"/>
        <v>2.1276595744680851E-2</v>
      </c>
      <c r="J40" s="94">
        <v>2</v>
      </c>
      <c r="K40" s="130">
        <v>4</v>
      </c>
      <c r="L40" s="72"/>
      <c r="M40" s="57">
        <f t="shared" si="2"/>
        <v>5</v>
      </c>
      <c r="N40" s="58">
        <f t="shared" si="3"/>
        <v>2.021276595744681</v>
      </c>
      <c r="O40" s="59">
        <f t="shared" si="5"/>
        <v>2.1276595744680851E-2</v>
      </c>
      <c r="P40" s="60" t="e">
        <f t="shared" si="6"/>
        <v>#VALUE!</v>
      </c>
    </row>
    <row r="41" spans="2:16" ht="15" customHeight="1">
      <c r="B41" s="79"/>
      <c r="C41" s="100"/>
      <c r="D41" s="79"/>
      <c r="E41" s="126"/>
      <c r="F41" s="93"/>
      <c r="G41" s="93"/>
      <c r="H41" s="137">
        <f t="shared" si="7"/>
        <v>0</v>
      </c>
      <c r="I41" s="94">
        <f t="shared" si="4"/>
        <v>0</v>
      </c>
      <c r="J41" s="94" t="e">
        <f t="shared" si="4"/>
        <v>#VALUE!</v>
      </c>
      <c r="K41" s="130" t="e">
        <f t="shared" si="8"/>
        <v>#VALUE!</v>
      </c>
      <c r="L41" s="72"/>
      <c r="M41" s="57">
        <f t="shared" si="2"/>
        <v>0</v>
      </c>
      <c r="N41" s="58" t="e">
        <f t="shared" si="3"/>
        <v>#VALUE!</v>
      </c>
      <c r="O41" s="59">
        <f t="shared" si="5"/>
        <v>0</v>
      </c>
      <c r="P41" s="60" t="e">
        <f t="shared" si="6"/>
        <v>#VALUE!</v>
      </c>
    </row>
    <row r="42" spans="2:16" ht="15" customHeight="1">
      <c r="B42" s="79"/>
      <c r="C42" s="100"/>
      <c r="D42" s="79"/>
      <c r="E42" s="126"/>
      <c r="F42" s="93"/>
      <c r="G42" s="93"/>
      <c r="H42" s="137">
        <f t="shared" si="7"/>
        <v>0</v>
      </c>
      <c r="I42" s="94">
        <f t="shared" si="4"/>
        <v>0</v>
      </c>
      <c r="J42" s="94" t="e">
        <f t="shared" si="4"/>
        <v>#VALUE!</v>
      </c>
      <c r="K42" s="130" t="e">
        <f t="shared" si="8"/>
        <v>#VALUE!</v>
      </c>
      <c r="L42" s="72"/>
      <c r="M42" s="57">
        <f t="shared" si="2"/>
        <v>0</v>
      </c>
      <c r="N42" s="58" t="e">
        <f t="shared" si="3"/>
        <v>#VALUE!</v>
      </c>
      <c r="O42" s="59">
        <f t="shared" si="5"/>
        <v>0</v>
      </c>
      <c r="P42" s="60" t="e">
        <f t="shared" si="6"/>
        <v>#VALUE!</v>
      </c>
    </row>
    <row r="43" spans="2:16" ht="15" customHeight="1" thickBot="1">
      <c r="B43" s="80"/>
      <c r="C43" s="101"/>
      <c r="D43" s="80"/>
      <c r="E43" s="127"/>
      <c r="F43" s="96"/>
      <c r="G43" s="96"/>
      <c r="H43" s="138">
        <f t="shared" si="7"/>
        <v>0</v>
      </c>
      <c r="I43" s="97">
        <f t="shared" si="4"/>
        <v>0</v>
      </c>
      <c r="J43" s="97" t="e">
        <f t="shared" si="4"/>
        <v>#VALUE!</v>
      </c>
      <c r="K43" s="131" t="e">
        <f t="shared" si="8"/>
        <v>#VALUE!</v>
      </c>
      <c r="L43" s="72"/>
      <c r="M43" s="57">
        <f t="shared" si="2"/>
        <v>0</v>
      </c>
      <c r="N43" s="58" t="e">
        <f t="shared" si="3"/>
        <v>#VALUE!</v>
      </c>
      <c r="O43" s="59">
        <f t="shared" si="5"/>
        <v>0</v>
      </c>
      <c r="P43" s="60" t="e">
        <f t="shared" si="6"/>
        <v>#VALUE!</v>
      </c>
    </row>
    <row r="44" spans="2:16" ht="15" customHeight="1" thickBot="1">
      <c r="B44" s="78" t="s">
        <v>99</v>
      </c>
      <c r="C44" s="161" t="s">
        <v>110</v>
      </c>
      <c r="D44" s="79" t="s">
        <v>72</v>
      </c>
      <c r="E44" s="126" t="s">
        <v>74</v>
      </c>
      <c r="F44" s="98">
        <v>6</v>
      </c>
      <c r="G44" s="98">
        <v>16</v>
      </c>
      <c r="H44" s="139">
        <f t="shared" si="7"/>
        <v>22</v>
      </c>
      <c r="I44" s="99">
        <f t="shared" si="4"/>
        <v>4.2553191489361701E-2</v>
      </c>
      <c r="J44" s="99" t="e">
        <f t="shared" si="4"/>
        <v>#VALUE!</v>
      </c>
      <c r="K44" s="132" t="e">
        <f t="shared" si="8"/>
        <v>#VALUE!</v>
      </c>
      <c r="L44" s="72"/>
      <c r="M44" s="57">
        <f t="shared" si="2"/>
        <v>22</v>
      </c>
      <c r="N44" s="58" t="e">
        <f t="shared" si="3"/>
        <v>#VALUE!</v>
      </c>
      <c r="O44" s="59">
        <f t="shared" si="5"/>
        <v>4.2553191489361701E-2</v>
      </c>
      <c r="P44" s="60" t="e">
        <f t="shared" si="6"/>
        <v>#VALUE!</v>
      </c>
    </row>
    <row r="45" spans="2:16" ht="15" customHeight="1" thickBot="1">
      <c r="B45" s="79" t="s">
        <v>111</v>
      </c>
      <c r="C45" s="162" t="s">
        <v>112</v>
      </c>
      <c r="D45" s="79" t="s">
        <v>72</v>
      </c>
      <c r="E45" s="126" t="s">
        <v>74</v>
      </c>
      <c r="F45" s="93">
        <v>3</v>
      </c>
      <c r="G45" s="93">
        <v>2</v>
      </c>
      <c r="H45" s="137">
        <f t="shared" si="7"/>
        <v>5</v>
      </c>
      <c r="I45" s="94">
        <f t="shared" si="4"/>
        <v>2.1276595744680851E-2</v>
      </c>
      <c r="J45" s="94" t="e">
        <f t="shared" si="4"/>
        <v>#VALUE!</v>
      </c>
      <c r="K45" s="130" t="e">
        <f t="shared" si="8"/>
        <v>#VALUE!</v>
      </c>
      <c r="L45" s="72"/>
      <c r="M45" s="57">
        <f t="shared" si="2"/>
        <v>5</v>
      </c>
      <c r="N45" s="58" t="e">
        <f t="shared" si="3"/>
        <v>#VALUE!</v>
      </c>
      <c r="O45" s="59">
        <f t="shared" si="5"/>
        <v>2.1276595744680851E-2</v>
      </c>
      <c r="P45" s="60" t="e">
        <f t="shared" si="6"/>
        <v>#VALUE!</v>
      </c>
    </row>
    <row r="46" spans="2:16" ht="15" customHeight="1" thickBot="1">
      <c r="B46" s="79"/>
      <c r="C46" s="162" t="s">
        <v>113</v>
      </c>
      <c r="D46" s="79" t="s">
        <v>72</v>
      </c>
      <c r="E46" s="126" t="s">
        <v>74</v>
      </c>
      <c r="F46" s="93">
        <v>1</v>
      </c>
      <c r="G46" s="93">
        <v>4</v>
      </c>
      <c r="H46" s="137">
        <f t="shared" si="7"/>
        <v>5</v>
      </c>
      <c r="I46" s="94">
        <f t="shared" si="4"/>
        <v>7.0921985815602835E-3</v>
      </c>
      <c r="J46" s="94" t="e">
        <f t="shared" si="4"/>
        <v>#VALUE!</v>
      </c>
      <c r="K46" s="130" t="e">
        <f t="shared" si="8"/>
        <v>#VALUE!</v>
      </c>
      <c r="L46" s="72"/>
      <c r="M46" s="57">
        <f t="shared" si="2"/>
        <v>5</v>
      </c>
      <c r="N46" s="58" t="e">
        <f t="shared" si="3"/>
        <v>#VALUE!</v>
      </c>
      <c r="O46" s="59">
        <f t="shared" si="5"/>
        <v>7.0921985815602835E-3</v>
      </c>
      <c r="P46" s="60" t="e">
        <f t="shared" si="6"/>
        <v>#VALUE!</v>
      </c>
    </row>
    <row r="47" spans="2:16" ht="15" customHeight="1">
      <c r="B47" s="79"/>
      <c r="C47" s="100"/>
      <c r="D47" s="79"/>
      <c r="E47" s="126"/>
      <c r="F47" s="93"/>
      <c r="G47" s="93"/>
      <c r="H47" s="137">
        <f t="shared" si="7"/>
        <v>0</v>
      </c>
      <c r="I47" s="94">
        <f t="shared" si="4"/>
        <v>0</v>
      </c>
      <c r="J47" s="94" t="e">
        <f t="shared" si="4"/>
        <v>#VALUE!</v>
      </c>
      <c r="K47" s="130" t="e">
        <f t="shared" si="8"/>
        <v>#VALUE!</v>
      </c>
      <c r="L47" s="72"/>
      <c r="M47" s="57">
        <f t="shared" si="2"/>
        <v>0</v>
      </c>
      <c r="N47" s="58" t="e">
        <f t="shared" si="3"/>
        <v>#VALUE!</v>
      </c>
      <c r="O47" s="59">
        <f t="shared" si="5"/>
        <v>0</v>
      </c>
      <c r="P47" s="60" t="e">
        <f t="shared" si="6"/>
        <v>#VALUE!</v>
      </c>
    </row>
    <row r="48" spans="2:16" ht="15" customHeight="1">
      <c r="B48" s="79"/>
      <c r="C48" s="100"/>
      <c r="D48" s="79"/>
      <c r="E48" s="126"/>
      <c r="F48" s="93"/>
      <c r="G48" s="93"/>
      <c r="H48" s="137">
        <f t="shared" si="7"/>
        <v>0</v>
      </c>
      <c r="I48" s="94">
        <f t="shared" si="4"/>
        <v>0</v>
      </c>
      <c r="J48" s="94" t="e">
        <f t="shared" si="4"/>
        <v>#VALUE!</v>
      </c>
      <c r="K48" s="130" t="e">
        <f t="shared" si="8"/>
        <v>#VALUE!</v>
      </c>
      <c r="L48" s="72"/>
      <c r="M48" s="57">
        <f t="shared" si="2"/>
        <v>0</v>
      </c>
      <c r="N48" s="58" t="e">
        <f t="shared" si="3"/>
        <v>#VALUE!</v>
      </c>
      <c r="O48" s="59">
        <f t="shared" si="5"/>
        <v>0</v>
      </c>
      <c r="P48" s="60" t="e">
        <f t="shared" si="6"/>
        <v>#VALUE!</v>
      </c>
    </row>
    <row r="49" spans="2:16" ht="15" customHeight="1" thickBot="1">
      <c r="B49" s="80"/>
      <c r="C49" s="101"/>
      <c r="D49" s="80"/>
      <c r="E49" s="127"/>
      <c r="F49" s="96"/>
      <c r="G49" s="96"/>
      <c r="H49" s="138">
        <f t="shared" si="7"/>
        <v>0</v>
      </c>
      <c r="I49" s="97">
        <f t="shared" si="4"/>
        <v>0</v>
      </c>
      <c r="J49" s="97" t="e">
        <f t="shared" si="4"/>
        <v>#VALUE!</v>
      </c>
      <c r="K49" s="131" t="e">
        <f t="shared" si="8"/>
        <v>#VALUE!</v>
      </c>
      <c r="L49" s="72"/>
      <c r="M49" s="57">
        <f t="shared" si="2"/>
        <v>0</v>
      </c>
      <c r="N49" s="58" t="e">
        <f t="shared" si="3"/>
        <v>#VALUE!</v>
      </c>
      <c r="O49" s="59">
        <f t="shared" si="5"/>
        <v>0</v>
      </c>
      <c r="P49" s="60" t="e">
        <f t="shared" si="6"/>
        <v>#VALUE!</v>
      </c>
    </row>
    <row r="50" spans="2:16" ht="15" customHeight="1" thickBot="1">
      <c r="B50" s="78" t="s">
        <v>105</v>
      </c>
      <c r="C50" s="161" t="s">
        <v>114</v>
      </c>
      <c r="D50" s="79" t="s">
        <v>72</v>
      </c>
      <c r="E50" s="126" t="s">
        <v>74</v>
      </c>
      <c r="F50" s="98">
        <v>3</v>
      </c>
      <c r="G50" s="98">
        <v>10</v>
      </c>
      <c r="H50" s="139">
        <f t="shared" si="7"/>
        <v>13</v>
      </c>
      <c r="I50" s="99">
        <f t="shared" si="4"/>
        <v>2.1276595744680851E-2</v>
      </c>
      <c r="J50" s="99" t="e">
        <f t="shared" si="4"/>
        <v>#VALUE!</v>
      </c>
      <c r="K50" s="132" t="e">
        <f t="shared" si="8"/>
        <v>#VALUE!</v>
      </c>
      <c r="L50" s="72"/>
      <c r="M50" s="57">
        <f t="shared" si="2"/>
        <v>13</v>
      </c>
      <c r="N50" s="58" t="e">
        <f t="shared" si="3"/>
        <v>#VALUE!</v>
      </c>
      <c r="O50" s="59">
        <f t="shared" si="5"/>
        <v>2.1276595744680851E-2</v>
      </c>
      <c r="P50" s="60" t="e">
        <f t="shared" si="6"/>
        <v>#VALUE!</v>
      </c>
    </row>
    <row r="51" spans="2:16" ht="15" customHeight="1" thickBot="1">
      <c r="B51" s="79" t="s">
        <v>115</v>
      </c>
      <c r="C51" s="162" t="s">
        <v>116</v>
      </c>
      <c r="D51" s="79" t="s">
        <v>72</v>
      </c>
      <c r="E51" s="126" t="s">
        <v>74</v>
      </c>
      <c r="F51" s="93">
        <v>1</v>
      </c>
      <c r="G51" s="93">
        <v>2</v>
      </c>
      <c r="H51" s="137">
        <f t="shared" si="7"/>
        <v>3</v>
      </c>
      <c r="I51" s="94">
        <f t="shared" si="4"/>
        <v>7.0921985815602835E-3</v>
      </c>
      <c r="J51" s="94" t="e">
        <f t="shared" si="4"/>
        <v>#VALUE!</v>
      </c>
      <c r="K51" s="130" t="e">
        <f t="shared" si="8"/>
        <v>#VALUE!</v>
      </c>
      <c r="L51" s="72"/>
      <c r="M51" s="57">
        <f t="shared" si="2"/>
        <v>3</v>
      </c>
      <c r="N51" s="58" t="e">
        <f t="shared" si="3"/>
        <v>#VALUE!</v>
      </c>
      <c r="O51" s="59">
        <f t="shared" si="5"/>
        <v>7.0921985815602835E-3</v>
      </c>
      <c r="P51" s="60" t="e">
        <f t="shared" si="6"/>
        <v>#VALUE!</v>
      </c>
    </row>
    <row r="52" spans="2:16" ht="15" customHeight="1" thickBot="1">
      <c r="B52" s="79"/>
      <c r="C52" s="162" t="s">
        <v>117</v>
      </c>
      <c r="D52" s="79" t="s">
        <v>72</v>
      </c>
      <c r="E52" s="126" t="s">
        <v>74</v>
      </c>
      <c r="F52" s="93">
        <v>4</v>
      </c>
      <c r="G52" s="93">
        <v>4</v>
      </c>
      <c r="H52" s="137">
        <f t="shared" si="7"/>
        <v>8</v>
      </c>
      <c r="I52" s="94">
        <f t="shared" si="4"/>
        <v>2.8368794326241134E-2</v>
      </c>
      <c r="J52" s="94" t="e">
        <f t="shared" si="4"/>
        <v>#VALUE!</v>
      </c>
      <c r="K52" s="130" t="e">
        <f t="shared" si="8"/>
        <v>#VALUE!</v>
      </c>
      <c r="L52" s="72"/>
      <c r="M52" s="57">
        <f t="shared" si="2"/>
        <v>8</v>
      </c>
      <c r="N52" s="58" t="e">
        <f t="shared" si="3"/>
        <v>#VALUE!</v>
      </c>
      <c r="O52" s="59">
        <f t="shared" si="5"/>
        <v>2.8368794326241134E-2</v>
      </c>
      <c r="P52" s="60" t="e">
        <f t="shared" si="6"/>
        <v>#VALUE!</v>
      </c>
    </row>
    <row r="53" spans="2:16" ht="15" customHeight="1" thickBot="1">
      <c r="B53" s="79"/>
      <c r="C53" s="162" t="s">
        <v>118</v>
      </c>
      <c r="D53" s="79" t="s">
        <v>72</v>
      </c>
      <c r="E53" s="126" t="s">
        <v>74</v>
      </c>
      <c r="F53" s="93">
        <v>3</v>
      </c>
      <c r="G53" s="93">
        <v>2</v>
      </c>
      <c r="H53" s="137">
        <f t="shared" si="7"/>
        <v>5</v>
      </c>
      <c r="I53" s="94">
        <f t="shared" si="4"/>
        <v>2.1276595744680851E-2</v>
      </c>
      <c r="J53" s="94" t="e">
        <f t="shared" si="4"/>
        <v>#VALUE!</v>
      </c>
      <c r="K53" s="130" t="e">
        <f t="shared" si="8"/>
        <v>#VALUE!</v>
      </c>
      <c r="L53" s="72"/>
      <c r="M53" s="57">
        <f t="shared" si="2"/>
        <v>5</v>
      </c>
      <c r="N53" s="58" t="e">
        <f t="shared" si="3"/>
        <v>#VALUE!</v>
      </c>
      <c r="O53" s="59">
        <f t="shared" si="5"/>
        <v>2.1276595744680851E-2</v>
      </c>
      <c r="P53" s="60" t="e">
        <f t="shared" si="6"/>
        <v>#VALUE!</v>
      </c>
    </row>
    <row r="54" spans="2:16" ht="15" customHeight="1">
      <c r="B54" s="79"/>
      <c r="C54" s="100"/>
      <c r="D54" s="79"/>
      <c r="E54" s="126"/>
      <c r="F54" s="93"/>
      <c r="G54" s="93"/>
      <c r="H54" s="137">
        <f t="shared" si="7"/>
        <v>0</v>
      </c>
      <c r="I54" s="94">
        <f t="shared" si="4"/>
        <v>0</v>
      </c>
      <c r="J54" s="94" t="e">
        <f t="shared" si="4"/>
        <v>#VALUE!</v>
      </c>
      <c r="K54" s="130" t="e">
        <f t="shared" si="8"/>
        <v>#VALUE!</v>
      </c>
      <c r="L54" s="72"/>
      <c r="M54" s="57">
        <f t="shared" si="2"/>
        <v>0</v>
      </c>
      <c r="N54" s="58" t="e">
        <f t="shared" si="3"/>
        <v>#VALUE!</v>
      </c>
      <c r="O54" s="59">
        <f t="shared" si="5"/>
        <v>0</v>
      </c>
      <c r="P54" s="60" t="e">
        <f t="shared" si="6"/>
        <v>#VALUE!</v>
      </c>
    </row>
    <row r="55" spans="2:16" ht="15" customHeight="1" thickBot="1">
      <c r="B55" s="80"/>
      <c r="C55" s="101"/>
      <c r="D55" s="80"/>
      <c r="E55" s="127"/>
      <c r="F55" s="96"/>
      <c r="G55" s="96"/>
      <c r="H55" s="138">
        <f t="shared" si="7"/>
        <v>0</v>
      </c>
      <c r="I55" s="97">
        <f t="shared" si="4"/>
        <v>0</v>
      </c>
      <c r="J55" s="97" t="e">
        <f t="shared" si="4"/>
        <v>#VALUE!</v>
      </c>
      <c r="K55" s="131" t="e">
        <f t="shared" si="8"/>
        <v>#VALUE!</v>
      </c>
      <c r="L55" s="72"/>
      <c r="M55" s="57">
        <f t="shared" si="2"/>
        <v>0</v>
      </c>
      <c r="N55" s="58" t="e">
        <f t="shared" si="3"/>
        <v>#VALUE!</v>
      </c>
      <c r="O55" s="59">
        <f t="shared" si="5"/>
        <v>0</v>
      </c>
      <c r="P55" s="60" t="e">
        <f t="shared" si="6"/>
        <v>#VALUE!</v>
      </c>
    </row>
    <row r="56" spans="2:16" ht="15" customHeight="1" thickBot="1">
      <c r="B56" s="78" t="s">
        <v>99</v>
      </c>
      <c r="C56" s="161" t="s">
        <v>119</v>
      </c>
      <c r="D56" s="79" t="s">
        <v>72</v>
      </c>
      <c r="E56" s="126" t="s">
        <v>74</v>
      </c>
      <c r="F56" s="98">
        <v>3</v>
      </c>
      <c r="G56" s="98">
        <v>10</v>
      </c>
      <c r="H56" s="139">
        <f t="shared" si="7"/>
        <v>13</v>
      </c>
      <c r="I56" s="99">
        <f t="shared" si="4"/>
        <v>2.1276595744680851E-2</v>
      </c>
      <c r="J56" s="99" t="e">
        <f t="shared" si="4"/>
        <v>#VALUE!</v>
      </c>
      <c r="K56" s="132" t="e">
        <f t="shared" si="8"/>
        <v>#VALUE!</v>
      </c>
      <c r="L56" s="72"/>
      <c r="M56" s="57">
        <f t="shared" si="2"/>
        <v>13</v>
      </c>
      <c r="N56" s="58" t="e">
        <f t="shared" si="3"/>
        <v>#VALUE!</v>
      </c>
      <c r="O56" s="59">
        <f t="shared" si="5"/>
        <v>2.1276595744680851E-2</v>
      </c>
      <c r="P56" s="60" t="e">
        <f t="shared" si="6"/>
        <v>#VALUE!</v>
      </c>
    </row>
    <row r="57" spans="2:16" ht="15" customHeight="1" thickBot="1">
      <c r="B57" s="79" t="s">
        <v>120</v>
      </c>
      <c r="C57" s="162" t="s">
        <v>121</v>
      </c>
      <c r="D57" s="79" t="s">
        <v>72</v>
      </c>
      <c r="E57" s="126" t="s">
        <v>74</v>
      </c>
      <c r="F57" s="93">
        <v>1</v>
      </c>
      <c r="G57" s="93">
        <v>2</v>
      </c>
      <c r="H57" s="137">
        <f t="shared" si="7"/>
        <v>3</v>
      </c>
      <c r="I57" s="94">
        <f t="shared" si="4"/>
        <v>7.0921985815602835E-3</v>
      </c>
      <c r="J57" s="94" t="e">
        <f t="shared" si="4"/>
        <v>#VALUE!</v>
      </c>
      <c r="K57" s="130" t="e">
        <f t="shared" si="8"/>
        <v>#VALUE!</v>
      </c>
      <c r="L57" s="72"/>
      <c r="M57" s="57">
        <f t="shared" si="2"/>
        <v>3</v>
      </c>
      <c r="N57" s="58" t="e">
        <f t="shared" si="3"/>
        <v>#VALUE!</v>
      </c>
      <c r="O57" s="59">
        <f t="shared" si="5"/>
        <v>7.0921985815602835E-3</v>
      </c>
      <c r="P57" s="60" t="e">
        <f t="shared" si="6"/>
        <v>#VALUE!</v>
      </c>
    </row>
    <row r="58" spans="2:16" ht="15" customHeight="1" thickBot="1">
      <c r="B58" s="79"/>
      <c r="C58" s="162" t="s">
        <v>122</v>
      </c>
      <c r="D58" s="79" t="s">
        <v>72</v>
      </c>
      <c r="E58" s="126" t="s">
        <v>74</v>
      </c>
      <c r="F58" s="93">
        <v>4</v>
      </c>
      <c r="G58" s="93">
        <v>4</v>
      </c>
      <c r="H58" s="137">
        <f t="shared" si="7"/>
        <v>8</v>
      </c>
      <c r="I58" s="94">
        <f t="shared" si="4"/>
        <v>2.8368794326241134E-2</v>
      </c>
      <c r="J58" s="94" t="e">
        <f t="shared" si="4"/>
        <v>#VALUE!</v>
      </c>
      <c r="K58" s="130" t="e">
        <f t="shared" si="8"/>
        <v>#VALUE!</v>
      </c>
      <c r="L58" s="72"/>
      <c r="M58" s="57">
        <f t="shared" si="2"/>
        <v>8</v>
      </c>
      <c r="N58" s="58" t="e">
        <f t="shared" si="3"/>
        <v>#VALUE!</v>
      </c>
      <c r="O58" s="59">
        <f t="shared" si="5"/>
        <v>2.8368794326241134E-2</v>
      </c>
      <c r="P58" s="60" t="e">
        <f t="shared" si="6"/>
        <v>#VALUE!</v>
      </c>
    </row>
    <row r="59" spans="2:16" ht="15" customHeight="1" thickBot="1">
      <c r="B59" s="79"/>
      <c r="C59" s="162" t="s">
        <v>123</v>
      </c>
      <c r="D59" s="79" t="s">
        <v>72</v>
      </c>
      <c r="E59" s="126" t="s">
        <v>74</v>
      </c>
      <c r="F59" s="93">
        <v>3</v>
      </c>
      <c r="G59" s="93">
        <v>2</v>
      </c>
      <c r="H59" s="137">
        <f t="shared" si="7"/>
        <v>5</v>
      </c>
      <c r="I59" s="94">
        <f t="shared" si="4"/>
        <v>2.1276595744680851E-2</v>
      </c>
      <c r="J59" s="94" t="e">
        <f t="shared" si="4"/>
        <v>#VALUE!</v>
      </c>
      <c r="K59" s="130" t="e">
        <f t="shared" si="8"/>
        <v>#VALUE!</v>
      </c>
      <c r="L59" s="72"/>
      <c r="M59" s="57">
        <f t="shared" si="2"/>
        <v>5</v>
      </c>
      <c r="N59" s="58" t="e">
        <f t="shared" si="3"/>
        <v>#VALUE!</v>
      </c>
      <c r="O59" s="59">
        <f t="shared" si="5"/>
        <v>2.1276595744680851E-2</v>
      </c>
      <c r="P59" s="60" t="e">
        <f t="shared" si="6"/>
        <v>#VALUE!</v>
      </c>
    </row>
    <row r="60" spans="2:16" ht="15" customHeight="1">
      <c r="B60" s="79"/>
      <c r="C60" s="100"/>
      <c r="D60" s="79"/>
      <c r="E60" s="126"/>
      <c r="F60" s="93"/>
      <c r="G60" s="93"/>
      <c r="H60" s="137">
        <f t="shared" si="7"/>
        <v>0</v>
      </c>
      <c r="I60" s="94">
        <f t="shared" si="4"/>
        <v>0</v>
      </c>
      <c r="J60" s="94" t="e">
        <f t="shared" si="4"/>
        <v>#VALUE!</v>
      </c>
      <c r="K60" s="130" t="e">
        <f t="shared" si="8"/>
        <v>#VALUE!</v>
      </c>
      <c r="L60" s="72"/>
      <c r="M60" s="57">
        <f t="shared" si="2"/>
        <v>0</v>
      </c>
      <c r="N60" s="58" t="e">
        <f t="shared" si="3"/>
        <v>#VALUE!</v>
      </c>
      <c r="O60" s="59">
        <f t="shared" si="5"/>
        <v>0</v>
      </c>
      <c r="P60" s="60" t="e">
        <f t="shared" si="6"/>
        <v>#VALUE!</v>
      </c>
    </row>
    <row r="61" spans="2:16" ht="15" customHeight="1" thickBot="1">
      <c r="B61" s="80"/>
      <c r="C61" s="101"/>
      <c r="D61" s="80"/>
      <c r="E61" s="127"/>
      <c r="F61" s="96"/>
      <c r="G61" s="96"/>
      <c r="H61" s="138">
        <f t="shared" si="7"/>
        <v>0</v>
      </c>
      <c r="I61" s="97">
        <f t="shared" si="4"/>
        <v>0</v>
      </c>
      <c r="J61" s="97" t="e">
        <f t="shared" si="4"/>
        <v>#VALUE!</v>
      </c>
      <c r="K61" s="131" t="e">
        <f t="shared" si="8"/>
        <v>#VALUE!</v>
      </c>
      <c r="L61" s="72"/>
      <c r="M61" s="57">
        <f t="shared" si="2"/>
        <v>0</v>
      </c>
      <c r="N61" s="58" t="e">
        <f t="shared" si="3"/>
        <v>#VALUE!</v>
      </c>
      <c r="O61" s="59">
        <f t="shared" si="5"/>
        <v>0</v>
      </c>
      <c r="P61" s="60" t="e">
        <f t="shared" si="6"/>
        <v>#VALUE!</v>
      </c>
    </row>
    <row r="62" spans="2:16" ht="15" customHeight="1" thickBot="1">
      <c r="B62" s="78" t="s">
        <v>105</v>
      </c>
      <c r="C62" s="161" t="s">
        <v>124</v>
      </c>
      <c r="D62" s="78" t="s">
        <v>72</v>
      </c>
      <c r="E62" s="128" t="s">
        <v>74</v>
      </c>
      <c r="F62" s="98">
        <v>5</v>
      </c>
      <c r="G62" s="98">
        <v>20</v>
      </c>
      <c r="H62" s="139">
        <f t="shared" si="7"/>
        <v>25</v>
      </c>
      <c r="I62" s="99">
        <f t="shared" si="4"/>
        <v>3.5460992907801421E-2</v>
      </c>
      <c r="J62" s="99" t="e">
        <f t="shared" si="4"/>
        <v>#VALUE!</v>
      </c>
      <c r="K62" s="132" t="e">
        <f t="shared" si="8"/>
        <v>#VALUE!</v>
      </c>
      <c r="L62" s="72"/>
      <c r="M62" s="57">
        <f t="shared" si="2"/>
        <v>25</v>
      </c>
      <c r="N62" s="58" t="e">
        <f t="shared" si="3"/>
        <v>#VALUE!</v>
      </c>
      <c r="O62" s="59">
        <f t="shared" si="5"/>
        <v>3.5460992907801421E-2</v>
      </c>
      <c r="P62" s="60" t="e">
        <f t="shared" si="6"/>
        <v>#VALUE!</v>
      </c>
    </row>
    <row r="63" spans="2:16" ht="15" customHeight="1" thickBot="1">
      <c r="B63" s="79" t="s">
        <v>125</v>
      </c>
      <c r="C63" s="162" t="s">
        <v>126</v>
      </c>
      <c r="D63" s="78" t="s">
        <v>72</v>
      </c>
      <c r="E63" s="128" t="s">
        <v>74</v>
      </c>
      <c r="F63" s="93">
        <v>2</v>
      </c>
      <c r="G63" s="93">
        <v>2</v>
      </c>
      <c r="H63" s="137">
        <f t="shared" si="7"/>
        <v>4</v>
      </c>
      <c r="I63" s="94">
        <f t="shared" si="4"/>
        <v>1.4184397163120567E-2</v>
      </c>
      <c r="J63" s="94" t="e">
        <f t="shared" si="4"/>
        <v>#VALUE!</v>
      </c>
      <c r="K63" s="130" t="e">
        <f t="shared" si="8"/>
        <v>#VALUE!</v>
      </c>
      <c r="L63" s="72"/>
      <c r="M63" s="57">
        <f t="shared" si="2"/>
        <v>4</v>
      </c>
      <c r="N63" s="58" t="e">
        <f t="shared" si="3"/>
        <v>#VALUE!</v>
      </c>
      <c r="O63" s="59">
        <f t="shared" si="5"/>
        <v>1.4184397163120567E-2</v>
      </c>
      <c r="P63" s="60" t="e">
        <f t="shared" si="6"/>
        <v>#VALUE!</v>
      </c>
    </row>
    <row r="64" spans="2:16" ht="15" customHeight="1" thickBot="1">
      <c r="B64" s="79"/>
      <c r="C64" s="162" t="s">
        <v>127</v>
      </c>
      <c r="D64" s="78" t="s">
        <v>72</v>
      </c>
      <c r="E64" s="128" t="s">
        <v>74</v>
      </c>
      <c r="F64" s="93">
        <v>2</v>
      </c>
      <c r="G64" s="93">
        <v>2</v>
      </c>
      <c r="H64" s="137">
        <f t="shared" si="7"/>
        <v>4</v>
      </c>
      <c r="I64" s="94">
        <f t="shared" si="4"/>
        <v>1.4184397163120567E-2</v>
      </c>
      <c r="J64" s="94" t="e">
        <f t="shared" si="4"/>
        <v>#VALUE!</v>
      </c>
      <c r="K64" s="130" t="e">
        <f t="shared" si="8"/>
        <v>#VALUE!</v>
      </c>
      <c r="L64" s="72"/>
      <c r="M64" s="57">
        <f t="shared" si="2"/>
        <v>4</v>
      </c>
      <c r="N64" s="58" t="e">
        <f t="shared" si="3"/>
        <v>#VALUE!</v>
      </c>
      <c r="O64" s="59">
        <f t="shared" si="5"/>
        <v>1.4184397163120567E-2</v>
      </c>
      <c r="P64" s="60" t="e">
        <f t="shared" si="6"/>
        <v>#VALUE!</v>
      </c>
    </row>
    <row r="65" spans="2:16" ht="15" customHeight="1">
      <c r="B65" s="79"/>
      <c r="C65" s="100"/>
      <c r="D65" s="79"/>
      <c r="E65" s="126"/>
      <c r="F65" s="93"/>
      <c r="G65" s="93"/>
      <c r="H65" s="137">
        <f t="shared" si="7"/>
        <v>0</v>
      </c>
      <c r="I65" s="94">
        <f t="shared" si="4"/>
        <v>0</v>
      </c>
      <c r="J65" s="94" t="e">
        <f t="shared" si="4"/>
        <v>#VALUE!</v>
      </c>
      <c r="K65" s="130" t="e">
        <f t="shared" si="8"/>
        <v>#VALUE!</v>
      </c>
      <c r="L65" s="72"/>
      <c r="M65" s="57">
        <f t="shared" si="2"/>
        <v>0</v>
      </c>
      <c r="N65" s="58" t="e">
        <f t="shared" si="3"/>
        <v>#VALUE!</v>
      </c>
      <c r="O65" s="59">
        <f t="shared" si="5"/>
        <v>0</v>
      </c>
      <c r="P65" s="60" t="e">
        <f t="shared" si="6"/>
        <v>#VALUE!</v>
      </c>
    </row>
    <row r="66" spans="2:16" ht="15" customHeight="1">
      <c r="B66" s="79"/>
      <c r="C66" s="100"/>
      <c r="D66" s="79"/>
      <c r="E66" s="126"/>
      <c r="F66" s="93"/>
      <c r="G66" s="93"/>
      <c r="H66" s="137">
        <f t="shared" si="7"/>
        <v>0</v>
      </c>
      <c r="I66" s="94">
        <f t="shared" si="4"/>
        <v>0</v>
      </c>
      <c r="J66" s="94" t="e">
        <f t="shared" si="4"/>
        <v>#VALUE!</v>
      </c>
      <c r="K66" s="130" t="e">
        <f t="shared" si="8"/>
        <v>#VALUE!</v>
      </c>
      <c r="L66" s="72"/>
      <c r="M66" s="57">
        <f t="shared" si="2"/>
        <v>0</v>
      </c>
      <c r="N66" s="58" t="e">
        <f t="shared" si="3"/>
        <v>#VALUE!</v>
      </c>
      <c r="O66" s="59">
        <f t="shared" si="5"/>
        <v>0</v>
      </c>
      <c r="P66" s="60" t="e">
        <f t="shared" si="6"/>
        <v>#VALUE!</v>
      </c>
    </row>
    <row r="67" spans="2:16" ht="15" customHeight="1" thickBot="1">
      <c r="B67" s="80"/>
      <c r="C67" s="101"/>
      <c r="D67" s="80"/>
      <c r="E67" s="127"/>
      <c r="F67" s="96"/>
      <c r="G67" s="96"/>
      <c r="H67" s="138">
        <f t="shared" si="7"/>
        <v>0</v>
      </c>
      <c r="I67" s="97">
        <f t="shared" si="4"/>
        <v>0</v>
      </c>
      <c r="J67" s="97" t="e">
        <f t="shared" si="4"/>
        <v>#VALUE!</v>
      </c>
      <c r="K67" s="131" t="e">
        <f t="shared" si="8"/>
        <v>#VALUE!</v>
      </c>
      <c r="L67" s="72"/>
      <c r="M67" s="57">
        <f t="shared" si="2"/>
        <v>0</v>
      </c>
      <c r="N67" s="58" t="e">
        <f t="shared" si="3"/>
        <v>#VALUE!</v>
      </c>
      <c r="O67" s="59">
        <f t="shared" si="5"/>
        <v>0</v>
      </c>
      <c r="P67" s="60" t="e">
        <f t="shared" si="6"/>
        <v>#VALUE!</v>
      </c>
    </row>
    <row r="68" spans="2:16" ht="15" customHeight="1" thickBot="1">
      <c r="B68" s="78" t="s">
        <v>99</v>
      </c>
      <c r="C68" s="161" t="s">
        <v>128</v>
      </c>
      <c r="D68" s="79" t="s">
        <v>72</v>
      </c>
      <c r="E68" s="126" t="s">
        <v>74</v>
      </c>
      <c r="F68" s="98">
        <v>5</v>
      </c>
      <c r="G68" s="98">
        <v>20</v>
      </c>
      <c r="H68" s="139">
        <f t="shared" si="7"/>
        <v>25</v>
      </c>
      <c r="I68" s="99">
        <f t="shared" si="4"/>
        <v>3.5460992907801421E-2</v>
      </c>
      <c r="J68" s="99" t="e">
        <f t="shared" si="4"/>
        <v>#VALUE!</v>
      </c>
      <c r="K68" s="132" t="e">
        <f t="shared" si="8"/>
        <v>#VALUE!</v>
      </c>
      <c r="L68" s="72"/>
      <c r="M68" s="57">
        <f t="shared" si="2"/>
        <v>25</v>
      </c>
      <c r="N68" s="58" t="e">
        <f t="shared" si="3"/>
        <v>#VALUE!</v>
      </c>
      <c r="O68" s="59">
        <f t="shared" si="5"/>
        <v>3.5460992907801421E-2</v>
      </c>
      <c r="P68" s="60" t="e">
        <f t="shared" si="6"/>
        <v>#VALUE!</v>
      </c>
    </row>
    <row r="69" spans="2:16" ht="15" customHeight="1" thickBot="1">
      <c r="B69" s="79" t="s">
        <v>125</v>
      </c>
      <c r="C69" s="162" t="s">
        <v>129</v>
      </c>
      <c r="D69" s="79" t="s">
        <v>72</v>
      </c>
      <c r="E69" s="126" t="s">
        <v>74</v>
      </c>
      <c r="F69" s="93">
        <v>2</v>
      </c>
      <c r="G69" s="93">
        <v>2</v>
      </c>
      <c r="H69" s="137">
        <f t="shared" si="7"/>
        <v>4</v>
      </c>
      <c r="I69" s="94">
        <f t="shared" si="4"/>
        <v>1.4184397163120567E-2</v>
      </c>
      <c r="J69" s="94" t="e">
        <f t="shared" si="4"/>
        <v>#VALUE!</v>
      </c>
      <c r="K69" s="130" t="e">
        <f t="shared" si="8"/>
        <v>#VALUE!</v>
      </c>
      <c r="L69" s="72"/>
      <c r="M69" s="57">
        <f t="shared" si="2"/>
        <v>4</v>
      </c>
      <c r="N69" s="58" t="e">
        <f t="shared" si="3"/>
        <v>#VALUE!</v>
      </c>
      <c r="O69" s="59">
        <f t="shared" si="5"/>
        <v>1.4184397163120567E-2</v>
      </c>
      <c r="P69" s="60" t="e">
        <f t="shared" si="6"/>
        <v>#VALUE!</v>
      </c>
    </row>
    <row r="70" spans="2:16" ht="15" customHeight="1" thickBot="1">
      <c r="B70" s="79"/>
      <c r="C70" s="162" t="s">
        <v>130</v>
      </c>
      <c r="D70" s="79" t="s">
        <v>72</v>
      </c>
      <c r="E70" s="126" t="s">
        <v>74</v>
      </c>
      <c r="F70" s="93">
        <v>2</v>
      </c>
      <c r="G70" s="93">
        <v>2</v>
      </c>
      <c r="H70" s="137">
        <f t="shared" si="7"/>
        <v>4</v>
      </c>
      <c r="I70" s="94">
        <f t="shared" si="4"/>
        <v>1.4184397163120567E-2</v>
      </c>
      <c r="J70" s="94" t="e">
        <f t="shared" si="4"/>
        <v>#VALUE!</v>
      </c>
      <c r="K70" s="130" t="e">
        <f t="shared" si="8"/>
        <v>#VALUE!</v>
      </c>
      <c r="L70" s="72"/>
      <c r="M70" s="57">
        <f t="shared" si="2"/>
        <v>4</v>
      </c>
      <c r="N70" s="58" t="e">
        <f t="shared" si="3"/>
        <v>#VALUE!</v>
      </c>
      <c r="O70" s="59">
        <f t="shared" si="5"/>
        <v>1.4184397163120567E-2</v>
      </c>
      <c r="P70" s="60" t="e">
        <f t="shared" si="6"/>
        <v>#VALUE!</v>
      </c>
    </row>
    <row r="71" spans="2:16" ht="15" customHeight="1">
      <c r="B71" s="79"/>
      <c r="C71" s="100"/>
      <c r="D71" s="79"/>
      <c r="E71" s="126"/>
      <c r="F71" s="93"/>
      <c r="G71" s="93"/>
      <c r="H71" s="137">
        <f t="shared" si="7"/>
        <v>0</v>
      </c>
      <c r="I71" s="94">
        <f t="shared" si="4"/>
        <v>0</v>
      </c>
      <c r="J71" s="94" t="e">
        <f t="shared" si="4"/>
        <v>#VALUE!</v>
      </c>
      <c r="K71" s="130" t="e">
        <f t="shared" si="8"/>
        <v>#VALUE!</v>
      </c>
      <c r="L71" s="72"/>
      <c r="M71" s="57">
        <f t="shared" si="2"/>
        <v>0</v>
      </c>
      <c r="N71" s="58" t="e">
        <f t="shared" si="3"/>
        <v>#VALUE!</v>
      </c>
      <c r="O71" s="59">
        <f t="shared" si="5"/>
        <v>0</v>
      </c>
      <c r="P71" s="60" t="e">
        <f t="shared" si="6"/>
        <v>#VALUE!</v>
      </c>
    </row>
    <row r="72" spans="2:16" ht="15" customHeight="1">
      <c r="B72" s="79"/>
      <c r="C72" s="100"/>
      <c r="D72" s="79"/>
      <c r="E72" s="126"/>
      <c r="F72" s="93"/>
      <c r="G72" s="93"/>
      <c r="H72" s="137">
        <f t="shared" si="7"/>
        <v>0</v>
      </c>
      <c r="I72" s="94">
        <f t="shared" si="4"/>
        <v>0</v>
      </c>
      <c r="J72" s="94" t="e">
        <f t="shared" si="4"/>
        <v>#VALUE!</v>
      </c>
      <c r="K72" s="130" t="e">
        <f t="shared" si="8"/>
        <v>#VALUE!</v>
      </c>
      <c r="L72" s="72"/>
      <c r="M72" s="57">
        <f t="shared" si="2"/>
        <v>0</v>
      </c>
      <c r="N72" s="58" t="e">
        <f t="shared" si="3"/>
        <v>#VALUE!</v>
      </c>
      <c r="O72" s="59">
        <f t="shared" si="5"/>
        <v>0</v>
      </c>
      <c r="P72" s="60" t="e">
        <f t="shared" si="6"/>
        <v>#VALUE!</v>
      </c>
    </row>
    <row r="73" spans="2:16" ht="15" customHeight="1" thickBot="1">
      <c r="B73" s="80"/>
      <c r="C73" s="101"/>
      <c r="D73" s="80"/>
      <c r="E73" s="127"/>
      <c r="F73" s="96"/>
      <c r="G73" s="96"/>
      <c r="H73" s="138">
        <f t="shared" si="7"/>
        <v>0</v>
      </c>
      <c r="I73" s="97">
        <f t="shared" si="4"/>
        <v>0</v>
      </c>
      <c r="J73" s="97" t="e">
        <f t="shared" si="4"/>
        <v>#VALUE!</v>
      </c>
      <c r="K73" s="131" t="e">
        <f t="shared" si="8"/>
        <v>#VALUE!</v>
      </c>
      <c r="L73" s="72"/>
      <c r="M73" s="57">
        <f t="shared" si="2"/>
        <v>0</v>
      </c>
      <c r="N73" s="58" t="e">
        <f t="shared" si="3"/>
        <v>#VALUE!</v>
      </c>
      <c r="O73" s="59">
        <f t="shared" si="5"/>
        <v>0</v>
      </c>
      <c r="P73" s="60" t="e">
        <f t="shared" si="6"/>
        <v>#VALUE!</v>
      </c>
    </row>
    <row r="74" spans="2:16" ht="15" customHeight="1" thickBot="1">
      <c r="B74" s="78" t="s">
        <v>131</v>
      </c>
      <c r="C74" s="161" t="s">
        <v>132</v>
      </c>
      <c r="D74" s="78" t="s">
        <v>72</v>
      </c>
      <c r="E74" s="128" t="s">
        <v>74</v>
      </c>
      <c r="F74" s="98">
        <v>4</v>
      </c>
      <c r="G74" s="98">
        <v>8</v>
      </c>
      <c r="H74" s="139">
        <f t="shared" si="7"/>
        <v>12</v>
      </c>
      <c r="I74" s="99">
        <f t="shared" si="4"/>
        <v>2.8368794326241134E-2</v>
      </c>
      <c r="J74" s="99" t="e">
        <f t="shared" si="4"/>
        <v>#VALUE!</v>
      </c>
      <c r="K74" s="132" t="e">
        <f t="shared" si="8"/>
        <v>#VALUE!</v>
      </c>
      <c r="L74" s="72"/>
      <c r="M74" s="57">
        <f t="shared" si="2"/>
        <v>12</v>
      </c>
      <c r="N74" s="58" t="e">
        <f t="shared" si="3"/>
        <v>#VALUE!</v>
      </c>
      <c r="O74" s="59">
        <f t="shared" si="5"/>
        <v>2.8368794326241134E-2</v>
      </c>
      <c r="P74" s="60" t="e">
        <f t="shared" si="6"/>
        <v>#VALUE!</v>
      </c>
    </row>
    <row r="75" spans="2:16" ht="15" customHeight="1" thickBot="1">
      <c r="B75" s="79" t="s">
        <v>133</v>
      </c>
      <c r="C75" s="162" t="s">
        <v>134</v>
      </c>
      <c r="D75" s="78" t="s">
        <v>72</v>
      </c>
      <c r="E75" s="128" t="s">
        <v>74</v>
      </c>
      <c r="F75" s="93">
        <v>3</v>
      </c>
      <c r="G75" s="93">
        <v>4</v>
      </c>
      <c r="H75" s="137">
        <f t="shared" si="7"/>
        <v>7</v>
      </c>
      <c r="I75" s="94">
        <f t="shared" si="4"/>
        <v>2.1276595744680851E-2</v>
      </c>
      <c r="J75" s="94" t="e">
        <f t="shared" si="4"/>
        <v>#VALUE!</v>
      </c>
      <c r="K75" s="130" t="e">
        <f t="shared" si="8"/>
        <v>#VALUE!</v>
      </c>
      <c r="L75" s="72"/>
      <c r="M75" s="57">
        <f t="shared" si="2"/>
        <v>7</v>
      </c>
      <c r="N75" s="58" t="e">
        <f t="shared" si="3"/>
        <v>#VALUE!</v>
      </c>
      <c r="O75" s="59">
        <f t="shared" si="5"/>
        <v>2.1276595744680851E-2</v>
      </c>
      <c r="P75" s="60" t="e">
        <f t="shared" si="6"/>
        <v>#VALUE!</v>
      </c>
    </row>
    <row r="76" spans="2:16" ht="15" customHeight="1" thickBot="1">
      <c r="B76" s="79"/>
      <c r="C76" s="162" t="s">
        <v>135</v>
      </c>
      <c r="D76" s="78" t="s">
        <v>72</v>
      </c>
      <c r="E76" s="128" t="s">
        <v>74</v>
      </c>
      <c r="F76" s="93">
        <v>2</v>
      </c>
      <c r="G76" s="93">
        <v>2</v>
      </c>
      <c r="H76" s="137">
        <f t="shared" si="7"/>
        <v>4</v>
      </c>
      <c r="I76" s="94">
        <f t="shared" si="4"/>
        <v>1.4184397163120567E-2</v>
      </c>
      <c r="J76" s="94" t="e">
        <f t="shared" si="4"/>
        <v>#VALUE!</v>
      </c>
      <c r="K76" s="130" t="e">
        <f t="shared" si="8"/>
        <v>#VALUE!</v>
      </c>
      <c r="L76" s="72"/>
      <c r="M76" s="57">
        <f t="shared" si="2"/>
        <v>4</v>
      </c>
      <c r="N76" s="58" t="e">
        <f t="shared" si="3"/>
        <v>#VALUE!</v>
      </c>
      <c r="O76" s="59">
        <f t="shared" si="5"/>
        <v>1.4184397163120567E-2</v>
      </c>
      <c r="P76" s="60" t="e">
        <f t="shared" si="6"/>
        <v>#VALUE!</v>
      </c>
    </row>
    <row r="77" spans="2:16" ht="15" customHeight="1" thickBot="1">
      <c r="B77" s="79"/>
      <c r="C77" s="162" t="s">
        <v>136</v>
      </c>
      <c r="D77" s="78" t="s">
        <v>72</v>
      </c>
      <c r="E77" s="128" t="s">
        <v>74</v>
      </c>
      <c r="F77" s="93">
        <v>3</v>
      </c>
      <c r="G77" s="93">
        <v>4</v>
      </c>
      <c r="H77" s="137">
        <f t="shared" si="7"/>
        <v>7</v>
      </c>
      <c r="I77" s="94">
        <f t="shared" si="4"/>
        <v>2.1276595744680851E-2</v>
      </c>
      <c r="J77" s="94" t="e">
        <f t="shared" si="4"/>
        <v>#VALUE!</v>
      </c>
      <c r="K77" s="130" t="e">
        <f t="shared" si="8"/>
        <v>#VALUE!</v>
      </c>
      <c r="L77" s="72"/>
      <c r="M77" s="57">
        <f t="shared" si="2"/>
        <v>7</v>
      </c>
      <c r="N77" s="58" t="e">
        <f t="shared" si="3"/>
        <v>#VALUE!</v>
      </c>
      <c r="O77" s="59">
        <f t="shared" si="5"/>
        <v>2.1276595744680851E-2</v>
      </c>
      <c r="P77" s="60" t="e">
        <f t="shared" si="6"/>
        <v>#VALUE!</v>
      </c>
    </row>
    <row r="78" spans="2:16" ht="15" customHeight="1">
      <c r="B78" s="79"/>
      <c r="C78" s="100"/>
      <c r="D78" s="79"/>
      <c r="E78" s="126"/>
      <c r="F78" s="93"/>
      <c r="G78" s="93"/>
      <c r="H78" s="137">
        <f t="shared" si="7"/>
        <v>0</v>
      </c>
      <c r="I78" s="94">
        <f t="shared" si="4"/>
        <v>0</v>
      </c>
      <c r="J78" s="94" t="e">
        <f t="shared" si="4"/>
        <v>#VALUE!</v>
      </c>
      <c r="K78" s="130" t="e">
        <f t="shared" si="8"/>
        <v>#VALUE!</v>
      </c>
      <c r="L78" s="72"/>
      <c r="M78" s="57">
        <f t="shared" si="2"/>
        <v>0</v>
      </c>
      <c r="N78" s="58" t="e">
        <f t="shared" si="3"/>
        <v>#VALUE!</v>
      </c>
      <c r="O78" s="59">
        <f t="shared" si="5"/>
        <v>0</v>
      </c>
      <c r="P78" s="60" t="e">
        <f t="shared" si="6"/>
        <v>#VALUE!</v>
      </c>
    </row>
    <row r="79" spans="2:16" ht="15" customHeight="1" thickBot="1">
      <c r="B79" s="80"/>
      <c r="C79" s="101"/>
      <c r="D79" s="80"/>
      <c r="E79" s="127"/>
      <c r="F79" s="96"/>
      <c r="G79" s="96"/>
      <c r="H79" s="138">
        <f t="shared" si="7"/>
        <v>0</v>
      </c>
      <c r="I79" s="97">
        <f t="shared" si="4"/>
        <v>0</v>
      </c>
      <c r="J79" s="97" t="e">
        <f t="shared" si="4"/>
        <v>#VALUE!</v>
      </c>
      <c r="K79" s="131" t="e">
        <f t="shared" si="8"/>
        <v>#VALUE!</v>
      </c>
      <c r="L79" s="72"/>
      <c r="M79" s="57">
        <f t="shared" si="2"/>
        <v>0</v>
      </c>
      <c r="N79" s="58" t="e">
        <f t="shared" si="3"/>
        <v>#VALUE!</v>
      </c>
      <c r="O79" s="59">
        <f t="shared" si="5"/>
        <v>0</v>
      </c>
      <c r="P79" s="60" t="e">
        <f t="shared" si="6"/>
        <v>#VALUE!</v>
      </c>
    </row>
    <row r="80" spans="2:16" ht="15" customHeight="1" thickBot="1">
      <c r="B80" s="78" t="s">
        <v>99</v>
      </c>
      <c r="C80" s="161" t="s">
        <v>137</v>
      </c>
      <c r="D80" s="79" t="s">
        <v>72</v>
      </c>
      <c r="E80" s="126" t="s">
        <v>74</v>
      </c>
      <c r="F80" s="98">
        <v>4</v>
      </c>
      <c r="G80" s="98">
        <v>8</v>
      </c>
      <c r="H80" s="139">
        <f t="shared" si="7"/>
        <v>12</v>
      </c>
      <c r="I80" s="99">
        <f t="shared" si="4"/>
        <v>2.8368794326241134E-2</v>
      </c>
      <c r="J80" s="99" t="e">
        <f t="shared" si="4"/>
        <v>#VALUE!</v>
      </c>
      <c r="K80" s="132" t="e">
        <f t="shared" si="8"/>
        <v>#VALUE!</v>
      </c>
      <c r="L80" s="72"/>
      <c r="M80" s="57">
        <f t="shared" si="2"/>
        <v>12</v>
      </c>
      <c r="N80" s="58" t="e">
        <f t="shared" si="3"/>
        <v>#VALUE!</v>
      </c>
      <c r="O80" s="59">
        <f t="shared" si="5"/>
        <v>2.8368794326241134E-2</v>
      </c>
      <c r="P80" s="60" t="e">
        <f t="shared" si="6"/>
        <v>#VALUE!</v>
      </c>
    </row>
    <row r="81" spans="2:16" ht="15" customHeight="1" thickBot="1">
      <c r="B81" s="79" t="s">
        <v>133</v>
      </c>
      <c r="C81" s="162" t="s">
        <v>138</v>
      </c>
      <c r="D81" s="79" t="s">
        <v>72</v>
      </c>
      <c r="E81" s="126" t="s">
        <v>74</v>
      </c>
      <c r="F81" s="93">
        <v>2</v>
      </c>
      <c r="G81" s="93">
        <v>4</v>
      </c>
      <c r="H81" s="137">
        <f t="shared" si="7"/>
        <v>6</v>
      </c>
      <c r="I81" s="94">
        <f t="shared" si="4"/>
        <v>1.4184397163120567E-2</v>
      </c>
      <c r="J81" s="94" t="e">
        <f t="shared" si="4"/>
        <v>#VALUE!</v>
      </c>
      <c r="K81" s="130" t="e">
        <f t="shared" si="8"/>
        <v>#VALUE!</v>
      </c>
      <c r="L81" s="72"/>
      <c r="M81" s="57">
        <f t="shared" si="2"/>
        <v>6</v>
      </c>
      <c r="N81" s="58" t="e">
        <f t="shared" si="3"/>
        <v>#VALUE!</v>
      </c>
      <c r="O81" s="59">
        <f t="shared" si="5"/>
        <v>1.4184397163120567E-2</v>
      </c>
      <c r="P81" s="60" t="e">
        <f t="shared" si="6"/>
        <v>#VALUE!</v>
      </c>
    </row>
    <row r="82" spans="2:16" ht="15" customHeight="1" thickBot="1">
      <c r="B82" s="79"/>
      <c r="C82" s="162" t="s">
        <v>139</v>
      </c>
      <c r="D82" s="79" t="s">
        <v>72</v>
      </c>
      <c r="E82" s="126" t="s">
        <v>74</v>
      </c>
      <c r="F82" s="93">
        <v>3</v>
      </c>
      <c r="G82" s="93">
        <v>4</v>
      </c>
      <c r="H82" s="137">
        <f t="shared" si="7"/>
        <v>7</v>
      </c>
      <c r="I82" s="94">
        <f t="shared" si="4"/>
        <v>2.1276595744680851E-2</v>
      </c>
      <c r="J82" s="94" t="e">
        <f t="shared" si="4"/>
        <v>#VALUE!</v>
      </c>
      <c r="K82" s="130" t="e">
        <f t="shared" si="8"/>
        <v>#VALUE!</v>
      </c>
      <c r="L82" s="72"/>
      <c r="M82" s="57">
        <f t="shared" si="2"/>
        <v>7</v>
      </c>
      <c r="N82" s="58" t="e">
        <f t="shared" si="3"/>
        <v>#VALUE!</v>
      </c>
      <c r="O82" s="59">
        <f t="shared" si="5"/>
        <v>2.1276595744680851E-2</v>
      </c>
      <c r="P82" s="60" t="e">
        <f t="shared" si="6"/>
        <v>#VALUE!</v>
      </c>
    </row>
    <row r="83" spans="2:16" ht="15" customHeight="1" thickBot="1">
      <c r="B83" s="79"/>
      <c r="C83" s="162" t="s">
        <v>140</v>
      </c>
      <c r="D83" s="79" t="s">
        <v>72</v>
      </c>
      <c r="E83" s="126" t="s">
        <v>74</v>
      </c>
      <c r="F83" s="93">
        <v>2</v>
      </c>
      <c r="G83" s="93">
        <v>2</v>
      </c>
      <c r="H83" s="137">
        <f>IF($C83&gt;0,$M83,0)</f>
        <v>4</v>
      </c>
      <c r="I83" s="94">
        <f t="shared" si="4"/>
        <v>1.4184397163120567E-2</v>
      </c>
      <c r="J83" s="94" t="e">
        <f t="shared" si="4"/>
        <v>#VALUE!</v>
      </c>
      <c r="K83" s="130" t="e">
        <f t="shared" si="8"/>
        <v>#VALUE!</v>
      </c>
      <c r="L83" s="72"/>
      <c r="M83" s="57">
        <f t="shared" si="2"/>
        <v>4</v>
      </c>
      <c r="N83" s="58" t="e">
        <f t="shared" si="3"/>
        <v>#VALUE!</v>
      </c>
      <c r="O83" s="59">
        <f t="shared" si="5"/>
        <v>1.4184397163120567E-2</v>
      </c>
      <c r="P83" s="60" t="e">
        <f t="shared" si="6"/>
        <v>#VALUE!</v>
      </c>
    </row>
    <row r="84" spans="2:16" ht="15" customHeight="1">
      <c r="B84" s="79"/>
      <c r="C84" s="165"/>
      <c r="D84" s="79"/>
      <c r="E84" s="126"/>
      <c r="F84" s="93"/>
      <c r="G84" s="93"/>
      <c r="H84" s="137"/>
      <c r="I84" s="94"/>
      <c r="J84" s="94"/>
      <c r="K84" s="130"/>
      <c r="L84" s="72"/>
      <c r="M84" s="57"/>
      <c r="N84" s="58"/>
      <c r="O84" s="59"/>
      <c r="P84" s="60"/>
    </row>
    <row r="85" spans="2:16" ht="15" customHeight="1" thickBot="1">
      <c r="B85" s="79"/>
      <c r="C85" s="100"/>
      <c r="D85" s="79"/>
      <c r="E85" s="126"/>
      <c r="F85" s="93"/>
      <c r="G85" s="93"/>
      <c r="H85" s="137">
        <f t="shared" si="7"/>
        <v>0</v>
      </c>
      <c r="I85" s="94">
        <f t="shared" si="4"/>
        <v>0</v>
      </c>
      <c r="J85" s="94" t="e">
        <f t="shared" si="4"/>
        <v>#VALUE!</v>
      </c>
      <c r="K85" s="130" t="e">
        <f t="shared" si="8"/>
        <v>#VALUE!</v>
      </c>
      <c r="L85" s="72"/>
      <c r="M85" s="57">
        <f t="shared" si="2"/>
        <v>0</v>
      </c>
      <c r="N85" s="58" t="e">
        <f t="shared" si="3"/>
        <v>#VALUE!</v>
      </c>
      <c r="O85" s="59">
        <f t="shared" si="5"/>
        <v>0</v>
      </c>
      <c r="P85" s="60" t="e">
        <f t="shared" si="6"/>
        <v>#VALUE!</v>
      </c>
    </row>
    <row r="86" spans="2:16" ht="15" customHeight="1" thickBot="1">
      <c r="B86" s="78" t="s">
        <v>105</v>
      </c>
      <c r="C86" s="161" t="s">
        <v>141</v>
      </c>
      <c r="D86" s="78" t="s">
        <v>72</v>
      </c>
      <c r="E86" s="128" t="s">
        <v>74</v>
      </c>
      <c r="F86" s="98">
        <v>5</v>
      </c>
      <c r="G86" s="98">
        <v>10</v>
      </c>
      <c r="H86" s="166">
        <f>IF($C86&gt;0,$M86,0)</f>
        <v>0</v>
      </c>
      <c r="I86" s="99"/>
      <c r="J86" s="163">
        <f t="shared" si="4"/>
        <v>0</v>
      </c>
      <c r="K86" s="164">
        <f t="shared" si="8"/>
        <v>0</v>
      </c>
      <c r="L86" s="72"/>
      <c r="M86" s="57"/>
      <c r="N86" s="58"/>
      <c r="O86" s="59"/>
      <c r="P86" s="60"/>
    </row>
    <row r="87" spans="2:16" ht="15" customHeight="1" thickBot="1">
      <c r="B87" s="79" t="s">
        <v>142</v>
      </c>
      <c r="C87" s="162" t="s">
        <v>143</v>
      </c>
      <c r="D87" s="78" t="s">
        <v>72</v>
      </c>
      <c r="E87" s="128" t="s">
        <v>74</v>
      </c>
      <c r="F87" s="93">
        <v>3</v>
      </c>
      <c r="G87" s="93">
        <v>4</v>
      </c>
      <c r="H87" s="137">
        <f t="shared" si="7"/>
        <v>0</v>
      </c>
      <c r="I87" s="94"/>
      <c r="J87" s="163">
        <f t="shared" si="4"/>
        <v>0</v>
      </c>
      <c r="K87" s="164">
        <f t="shared" si="8"/>
        <v>0</v>
      </c>
      <c r="L87" s="72"/>
      <c r="M87" s="57"/>
      <c r="N87" s="58"/>
      <c r="O87" s="59"/>
      <c r="P87" s="60"/>
    </row>
    <row r="88" spans="2:16" ht="15" customHeight="1" thickBot="1">
      <c r="B88" s="79"/>
      <c r="C88" s="162" t="s">
        <v>144</v>
      </c>
      <c r="D88" s="78" t="s">
        <v>72</v>
      </c>
      <c r="E88" s="128" t="s">
        <v>74</v>
      </c>
      <c r="F88" s="93">
        <v>3</v>
      </c>
      <c r="G88" s="93">
        <v>4</v>
      </c>
      <c r="H88" s="137">
        <f t="shared" si="7"/>
        <v>0</v>
      </c>
      <c r="I88" s="94"/>
      <c r="J88" s="97">
        <f t="shared" si="4"/>
        <v>0</v>
      </c>
      <c r="K88" s="131">
        <f t="shared" si="8"/>
        <v>0</v>
      </c>
      <c r="L88" s="72"/>
      <c r="M88" s="57"/>
      <c r="N88" s="58"/>
      <c r="O88" s="59"/>
      <c r="P88" s="60"/>
    </row>
    <row r="89" spans="2:16" ht="15" customHeight="1">
      <c r="B89" s="79"/>
      <c r="C89" s="100"/>
      <c r="D89" s="79"/>
      <c r="E89" s="126"/>
      <c r="F89" s="93"/>
      <c r="G89" s="93"/>
      <c r="H89" s="137"/>
      <c r="I89" s="94"/>
      <c r="J89" s="97">
        <f t="shared" si="4"/>
        <v>0</v>
      </c>
      <c r="K89" s="131">
        <f t="shared" si="8"/>
        <v>0</v>
      </c>
      <c r="L89" s="72"/>
      <c r="M89" s="57"/>
      <c r="N89" s="58"/>
      <c r="O89" s="59"/>
      <c r="P89" s="60"/>
    </row>
    <row r="90" spans="2:16" ht="15" customHeight="1">
      <c r="B90" s="79"/>
      <c r="C90" s="100"/>
      <c r="D90" s="79"/>
      <c r="E90" s="126"/>
      <c r="F90" s="93"/>
      <c r="G90" s="93"/>
      <c r="H90" s="137"/>
      <c r="I90" s="94"/>
      <c r="J90" s="97">
        <f t="shared" si="4"/>
        <v>0</v>
      </c>
      <c r="K90" s="131">
        <f t="shared" si="8"/>
        <v>0</v>
      </c>
      <c r="L90" s="72"/>
      <c r="M90" s="57"/>
      <c r="N90" s="58"/>
      <c r="O90" s="59"/>
      <c r="P90" s="60"/>
    </row>
    <row r="91" spans="2:16" ht="15" customHeight="1">
      <c r="B91" s="79"/>
      <c r="C91" s="100"/>
      <c r="D91" s="79"/>
      <c r="E91" s="126"/>
      <c r="F91" s="93"/>
      <c r="G91" s="93"/>
      <c r="H91" s="137"/>
      <c r="I91" s="94"/>
      <c r="J91" s="97">
        <f t="shared" si="4"/>
        <v>0</v>
      </c>
      <c r="K91" s="131">
        <f t="shared" si="8"/>
        <v>0</v>
      </c>
      <c r="L91" s="72"/>
      <c r="M91" s="57"/>
      <c r="N91" s="58"/>
      <c r="O91" s="59"/>
      <c r="P91" s="60"/>
    </row>
    <row r="92" spans="2:16" ht="15" customHeight="1">
      <c r="B92" s="79"/>
      <c r="C92" s="100"/>
      <c r="D92" s="79"/>
      <c r="E92" s="126"/>
      <c r="F92" s="93"/>
      <c r="G92" s="93"/>
      <c r="H92" s="137"/>
      <c r="I92" s="94"/>
      <c r="J92" s="97">
        <f t="shared" si="4"/>
        <v>0</v>
      </c>
      <c r="K92" s="131">
        <f t="shared" si="8"/>
        <v>0</v>
      </c>
      <c r="L92" s="72"/>
      <c r="M92" s="57"/>
      <c r="N92" s="58"/>
      <c r="O92" s="59"/>
      <c r="P92" s="60"/>
    </row>
    <row r="93" spans="2:16" ht="15" customHeight="1" thickBot="1">
      <c r="B93" s="80"/>
      <c r="C93" s="101"/>
      <c r="D93" s="80"/>
      <c r="E93" s="127"/>
      <c r="F93" s="96"/>
      <c r="G93" s="96"/>
      <c r="H93" s="138"/>
      <c r="I93" s="97"/>
      <c r="J93" s="97">
        <f t="shared" si="4"/>
        <v>0</v>
      </c>
      <c r="K93" s="131">
        <f t="shared" si="8"/>
        <v>0</v>
      </c>
      <c r="L93" s="72"/>
      <c r="M93" s="57"/>
      <c r="N93" s="58"/>
      <c r="O93" s="59"/>
      <c r="P93" s="60"/>
    </row>
    <row r="94" spans="2:16" ht="15" customHeight="1" thickBot="1">
      <c r="B94" s="78" t="s">
        <v>99</v>
      </c>
      <c r="C94" s="161" t="s">
        <v>145</v>
      </c>
      <c r="D94" s="78" t="s">
        <v>72</v>
      </c>
      <c r="E94" s="128" t="s">
        <v>74</v>
      </c>
      <c r="F94" s="98">
        <v>3</v>
      </c>
      <c r="G94" s="98">
        <v>4</v>
      </c>
      <c r="H94" s="139"/>
      <c r="I94" s="99"/>
      <c r="J94" s="97">
        <f t="shared" si="4"/>
        <v>0</v>
      </c>
      <c r="K94" s="131">
        <f t="shared" si="8"/>
        <v>0</v>
      </c>
      <c r="L94" s="72"/>
      <c r="M94" s="57"/>
      <c r="N94" s="58"/>
      <c r="O94" s="59"/>
      <c r="P94" s="60"/>
    </row>
    <row r="95" spans="2:16" ht="15" customHeight="1" thickBot="1">
      <c r="B95" s="79" t="s">
        <v>142</v>
      </c>
      <c r="C95" s="162" t="s">
        <v>42</v>
      </c>
      <c r="D95" s="78" t="s">
        <v>72</v>
      </c>
      <c r="E95" s="128" t="s">
        <v>74</v>
      </c>
      <c r="F95" s="93">
        <v>4</v>
      </c>
      <c r="G95" s="93">
        <v>10</v>
      </c>
      <c r="H95" s="137"/>
      <c r="I95" s="94"/>
      <c r="J95" s="97">
        <f t="shared" si="4"/>
        <v>0</v>
      </c>
      <c r="K95" s="131">
        <f t="shared" si="8"/>
        <v>0</v>
      </c>
      <c r="L95" s="72"/>
      <c r="M95" s="57"/>
      <c r="N95" s="58"/>
      <c r="O95" s="59"/>
      <c r="P95" s="60"/>
    </row>
    <row r="96" spans="2:16" ht="15" customHeight="1" thickBot="1">
      <c r="B96" s="79"/>
      <c r="C96" s="162" t="s">
        <v>146</v>
      </c>
      <c r="D96" s="78" t="s">
        <v>72</v>
      </c>
      <c r="E96" s="128" t="s">
        <v>74</v>
      </c>
      <c r="F96" s="93">
        <v>3</v>
      </c>
      <c r="G96" s="93">
        <v>4</v>
      </c>
      <c r="H96" s="137"/>
      <c r="I96" s="94"/>
      <c r="J96" s="97">
        <f t="shared" si="4"/>
        <v>0</v>
      </c>
      <c r="K96" s="131">
        <f t="shared" si="8"/>
        <v>0</v>
      </c>
      <c r="L96" s="72"/>
      <c r="M96" s="57"/>
      <c r="N96" s="58"/>
      <c r="O96" s="59"/>
      <c r="P96" s="60"/>
    </row>
    <row r="97" spans="2:16" ht="15" customHeight="1">
      <c r="B97" s="79"/>
      <c r="C97" s="100"/>
      <c r="D97" s="79"/>
      <c r="E97" s="126"/>
      <c r="F97" s="93"/>
      <c r="G97" s="93"/>
      <c r="H97" s="137"/>
      <c r="I97" s="94"/>
      <c r="J97" s="97">
        <f t="shared" si="4"/>
        <v>0</v>
      </c>
      <c r="K97" s="131">
        <f t="shared" si="8"/>
        <v>0</v>
      </c>
      <c r="L97" s="72"/>
      <c r="M97" s="57"/>
      <c r="N97" s="58"/>
      <c r="O97" s="59"/>
      <c r="P97" s="60"/>
    </row>
    <row r="98" spans="2:16" ht="15" customHeight="1">
      <c r="B98" s="79"/>
      <c r="C98" s="100"/>
      <c r="D98" s="79"/>
      <c r="E98" s="126"/>
      <c r="F98" s="93"/>
      <c r="G98" s="93"/>
      <c r="H98" s="137"/>
      <c r="I98" s="94"/>
      <c r="J98" s="97">
        <f t="shared" si="4"/>
        <v>0</v>
      </c>
      <c r="K98" s="131">
        <f t="shared" si="8"/>
        <v>0</v>
      </c>
      <c r="L98" s="72"/>
      <c r="M98" s="57"/>
      <c r="N98" s="58"/>
      <c r="O98" s="59"/>
      <c r="P98" s="60"/>
    </row>
    <row r="99" spans="2:16" ht="15" customHeight="1" thickBot="1">
      <c r="B99" s="80"/>
      <c r="C99" s="101"/>
      <c r="D99" s="80"/>
      <c r="E99" s="127"/>
      <c r="F99" s="96"/>
      <c r="G99" s="96"/>
      <c r="H99" s="138"/>
      <c r="I99" s="97"/>
      <c r="J99" s="97">
        <f t="shared" si="4"/>
        <v>0</v>
      </c>
      <c r="K99" s="131">
        <f t="shared" si="8"/>
        <v>0</v>
      </c>
      <c r="L99" s="72"/>
      <c r="M99" s="57"/>
      <c r="N99" s="58"/>
      <c r="O99" s="59"/>
      <c r="P99" s="60"/>
    </row>
    <row r="100" spans="2:16" ht="15" customHeight="1" thickBot="1">
      <c r="B100" s="79" t="s">
        <v>147</v>
      </c>
      <c r="C100" s="161" t="s">
        <v>148</v>
      </c>
      <c r="D100" s="79" t="s">
        <v>72</v>
      </c>
      <c r="E100" s="126" t="s">
        <v>74</v>
      </c>
      <c r="F100" s="93">
        <v>1</v>
      </c>
      <c r="G100" s="93">
        <v>20</v>
      </c>
      <c r="H100" s="137"/>
      <c r="I100" s="94"/>
      <c r="J100" s="97">
        <f t="shared" si="4"/>
        <v>0</v>
      </c>
      <c r="K100" s="131">
        <f t="shared" si="8"/>
        <v>0</v>
      </c>
      <c r="L100" s="72"/>
      <c r="M100" s="57"/>
      <c r="N100" s="58"/>
      <c r="O100" s="59"/>
      <c r="P100" s="60"/>
    </row>
    <row r="101" spans="2:16" ht="15" customHeight="1" thickBot="1">
      <c r="B101" s="79" t="s">
        <v>149</v>
      </c>
      <c r="C101" s="162" t="s">
        <v>150</v>
      </c>
      <c r="D101" s="79" t="s">
        <v>72</v>
      </c>
      <c r="E101" s="126" t="s">
        <v>74</v>
      </c>
      <c r="F101" s="93">
        <v>1</v>
      </c>
      <c r="G101" s="93">
        <v>20</v>
      </c>
      <c r="H101" s="137"/>
      <c r="I101" s="94"/>
      <c r="J101" s="97">
        <f t="shared" si="4"/>
        <v>0</v>
      </c>
      <c r="K101" s="131">
        <f t="shared" si="8"/>
        <v>0</v>
      </c>
      <c r="L101" s="72"/>
      <c r="M101" s="57"/>
      <c r="N101" s="58"/>
      <c r="O101" s="59"/>
      <c r="P101" s="60"/>
    </row>
    <row r="102" spans="2:16" ht="15" customHeight="1" thickBot="1">
      <c r="B102" s="79"/>
      <c r="C102" s="162" t="s">
        <v>151</v>
      </c>
      <c r="D102" s="79" t="s">
        <v>72</v>
      </c>
      <c r="E102" s="126" t="s">
        <v>74</v>
      </c>
      <c r="F102" s="93">
        <v>1</v>
      </c>
      <c r="G102" s="93">
        <v>20</v>
      </c>
      <c r="H102" s="137"/>
      <c r="I102" s="94"/>
      <c r="J102" s="97">
        <f t="shared" si="4"/>
        <v>0</v>
      </c>
      <c r="K102" s="131">
        <f t="shared" si="8"/>
        <v>0</v>
      </c>
      <c r="L102" s="72"/>
      <c r="M102" s="57"/>
      <c r="N102" s="58"/>
      <c r="O102" s="59"/>
      <c r="P102" s="60"/>
    </row>
    <row r="103" spans="2:16" ht="15" customHeight="1" thickBot="1">
      <c r="B103" s="79"/>
      <c r="C103" s="162" t="s">
        <v>152</v>
      </c>
      <c r="D103" s="79" t="s">
        <v>72</v>
      </c>
      <c r="E103" s="126" t="s">
        <v>74</v>
      </c>
      <c r="F103" s="93">
        <v>1</v>
      </c>
      <c r="G103" s="93">
        <v>20</v>
      </c>
      <c r="H103" s="137"/>
      <c r="I103" s="94"/>
      <c r="J103" s="97">
        <f t="shared" si="4"/>
        <v>0</v>
      </c>
      <c r="K103" s="131">
        <f t="shared" si="8"/>
        <v>0</v>
      </c>
      <c r="L103" s="72"/>
      <c r="M103" s="57"/>
      <c r="N103" s="58"/>
      <c r="O103" s="59"/>
      <c r="P103" s="60"/>
    </row>
    <row r="104" spans="2:16" ht="15" customHeight="1">
      <c r="B104" s="79"/>
      <c r="C104" s="100"/>
      <c r="D104" s="79"/>
      <c r="E104" s="126"/>
      <c r="F104" s="93"/>
      <c r="G104" s="93"/>
      <c r="H104" s="137"/>
      <c r="I104" s="94"/>
      <c r="J104" s="97">
        <f t="shared" si="4"/>
        <v>0</v>
      </c>
      <c r="K104" s="131">
        <f t="shared" si="8"/>
        <v>0</v>
      </c>
      <c r="L104" s="72"/>
      <c r="M104" s="57"/>
      <c r="N104" s="58"/>
      <c r="O104" s="59"/>
      <c r="P104" s="60"/>
    </row>
    <row r="105" spans="2:16" ht="15" customHeight="1">
      <c r="B105" s="79"/>
      <c r="C105" s="100"/>
      <c r="D105" s="79"/>
      <c r="E105" s="126"/>
      <c r="F105" s="93"/>
      <c r="G105" s="93"/>
      <c r="H105" s="137"/>
      <c r="I105" s="94"/>
      <c r="J105" s="97">
        <f t="shared" si="4"/>
        <v>0</v>
      </c>
      <c r="K105" s="131">
        <f t="shared" si="8"/>
        <v>0</v>
      </c>
      <c r="L105" s="72"/>
      <c r="M105" s="57"/>
      <c r="N105" s="58"/>
      <c r="O105" s="59"/>
      <c r="P105" s="60"/>
    </row>
    <row r="106" spans="2:16" ht="15.75" customHeight="1">
      <c r="B106" s="80"/>
      <c r="C106" s="101"/>
      <c r="D106" s="80"/>
      <c r="E106" s="127"/>
      <c r="F106" s="96"/>
      <c r="G106" s="96"/>
      <c r="H106" s="138">
        <f t="shared" si="7"/>
        <v>0</v>
      </c>
      <c r="I106" s="97">
        <f t="shared" si="4"/>
        <v>0</v>
      </c>
      <c r="J106" s="97" t="e">
        <f t="shared" si="4"/>
        <v>#VALUE!</v>
      </c>
      <c r="K106" s="131" t="e">
        <f t="shared" si="8"/>
        <v>#VALUE!</v>
      </c>
      <c r="L106" s="72"/>
      <c r="M106" s="153">
        <f t="shared" si="2"/>
        <v>0</v>
      </c>
      <c r="N106" s="154" t="e">
        <f t="shared" si="3"/>
        <v>#VALUE!</v>
      </c>
      <c r="O106" s="155">
        <f t="shared" si="5"/>
        <v>0</v>
      </c>
      <c r="P106" s="156" t="e">
        <f t="shared" si="6"/>
        <v>#VALUE!</v>
      </c>
    </row>
    <row r="107" spans="2:16" ht="111" customHeight="1">
      <c r="B107" s="229" t="s">
        <v>153</v>
      </c>
      <c r="C107" s="229"/>
      <c r="D107" s="229"/>
      <c r="E107" s="229"/>
      <c r="F107" s="229"/>
      <c r="G107" s="229"/>
      <c r="H107" s="229"/>
      <c r="I107" s="229"/>
      <c r="J107" s="61"/>
      <c r="K107" s="61"/>
      <c r="L107" s="61"/>
      <c r="M107" s="61"/>
      <c r="N107" s="61"/>
      <c r="O107" s="61"/>
      <c r="P107" s="61"/>
    </row>
    <row r="108" spans="2:16">
      <c r="C108" s="61"/>
      <c r="D108" s="61"/>
      <c r="E108" s="61"/>
      <c r="F108" s="61"/>
      <c r="G108" s="61"/>
      <c r="H108" s="61"/>
      <c r="I108" s="61"/>
      <c r="J108" s="61"/>
      <c r="K108" s="61"/>
      <c r="L108" s="61"/>
      <c r="M108" s="61"/>
      <c r="N108" s="61"/>
      <c r="O108" s="61"/>
      <c r="P108" s="61"/>
    </row>
    <row r="109" spans="2:16" ht="12.75" customHeight="1">
      <c r="B109" s="202" t="s">
        <v>44</v>
      </c>
      <c r="C109" s="202"/>
      <c r="D109" s="202"/>
      <c r="E109" s="203" t="s">
        <v>154</v>
      </c>
      <c r="F109" s="203"/>
      <c r="G109" s="203"/>
      <c r="H109" s="203"/>
      <c r="I109" s="203"/>
      <c r="J109" s="203"/>
      <c r="K109" s="203"/>
      <c r="L109" s="203"/>
      <c r="M109" s="157"/>
      <c r="N109" s="157"/>
      <c r="O109" s="157"/>
      <c r="P109" s="157"/>
    </row>
    <row r="110" spans="2:16" ht="19.5" customHeight="1">
      <c r="B110" s="204" t="s">
        <v>45</v>
      </c>
      <c r="C110" s="205"/>
      <c r="D110" s="205"/>
      <c r="E110" s="205"/>
      <c r="F110" s="205"/>
      <c r="G110" s="205"/>
      <c r="H110" s="205"/>
      <c r="I110" s="205"/>
      <c r="J110" s="205"/>
      <c r="K110" s="205"/>
      <c r="L110" s="206"/>
      <c r="M110" s="174"/>
      <c r="N110" s="174"/>
      <c r="O110" s="174"/>
      <c r="P110" s="174"/>
    </row>
    <row r="111" spans="2:16" ht="12" customHeight="1">
      <c r="B111" s="207"/>
      <c r="C111" s="208"/>
      <c r="D111" s="208"/>
      <c r="E111" s="208"/>
      <c r="F111" s="208"/>
      <c r="G111" s="208"/>
      <c r="H111" s="208"/>
      <c r="I111" s="208"/>
      <c r="J111" s="208"/>
      <c r="K111" s="208"/>
      <c r="L111" s="209"/>
      <c r="M111" s="174"/>
      <c r="N111" s="174"/>
      <c r="O111" s="174"/>
      <c r="P111" s="174"/>
    </row>
    <row r="112" spans="2:16">
      <c r="C112" s="61"/>
      <c r="D112" s="61"/>
      <c r="E112" s="61"/>
      <c r="F112" s="61"/>
      <c r="G112" s="61"/>
      <c r="H112" s="61"/>
      <c r="I112" s="61"/>
      <c r="J112" s="61"/>
      <c r="K112" s="61"/>
      <c r="L112" s="61"/>
      <c r="M112" s="61"/>
      <c r="N112" s="61"/>
      <c r="O112" s="61"/>
      <c r="P112" s="61"/>
    </row>
    <row r="113" spans="3:16">
      <c r="C113" s="61"/>
      <c r="D113" s="61"/>
      <c r="E113" s="61"/>
      <c r="F113" s="61"/>
      <c r="G113" s="61"/>
      <c r="H113" s="61"/>
      <c r="I113" s="61"/>
      <c r="J113" s="61"/>
      <c r="K113" s="61"/>
      <c r="L113" s="61"/>
      <c r="M113" s="61"/>
      <c r="N113" s="61"/>
      <c r="O113" s="61"/>
      <c r="P113" s="61"/>
    </row>
    <row r="114" spans="3:16">
      <c r="C114" s="61"/>
      <c r="D114" s="61"/>
      <c r="E114" s="61"/>
      <c r="F114" s="61"/>
      <c r="G114" s="61"/>
      <c r="H114" s="61"/>
      <c r="I114" s="61"/>
      <c r="J114" s="61"/>
      <c r="K114" s="61"/>
      <c r="L114" s="61"/>
      <c r="M114" s="61"/>
      <c r="N114" s="61"/>
      <c r="O114" s="61"/>
      <c r="P114" s="61"/>
    </row>
    <row r="115" spans="3:16">
      <c r="C115" s="61"/>
      <c r="D115" s="61"/>
      <c r="E115" s="61"/>
      <c r="F115" s="61"/>
      <c r="G115" s="61"/>
      <c r="H115" s="61"/>
      <c r="I115" s="61"/>
      <c r="J115" s="61"/>
      <c r="K115" s="61"/>
      <c r="L115" s="61"/>
      <c r="M115" s="61"/>
      <c r="N115" s="61"/>
      <c r="O115" s="61"/>
      <c r="P115" s="61"/>
    </row>
    <row r="116" spans="3:16">
      <c r="C116" s="61"/>
      <c r="D116" s="61"/>
      <c r="E116" s="61"/>
      <c r="F116" s="61"/>
      <c r="G116" s="61"/>
      <c r="H116" s="61"/>
      <c r="I116" s="61"/>
      <c r="J116" s="61"/>
      <c r="K116" s="61"/>
      <c r="L116" s="61"/>
      <c r="M116" s="61"/>
      <c r="N116" s="61"/>
      <c r="O116" s="61"/>
      <c r="P116" s="61"/>
    </row>
    <row r="117" spans="3:16">
      <c r="C117" s="61"/>
      <c r="D117" s="61"/>
      <c r="E117" s="61"/>
      <c r="F117" s="61"/>
      <c r="G117" s="61"/>
      <c r="H117" s="61"/>
      <c r="I117" s="61"/>
      <c r="J117" s="61"/>
      <c r="K117" s="61"/>
      <c r="L117" s="61"/>
      <c r="M117" s="61"/>
      <c r="N117" s="61"/>
      <c r="O117" s="61"/>
      <c r="P117" s="61"/>
    </row>
    <row r="118" spans="3:16">
      <c r="C118" s="61"/>
      <c r="D118" s="61"/>
      <c r="E118" s="61"/>
      <c r="F118" s="61"/>
      <c r="G118" s="61"/>
      <c r="H118" s="61"/>
      <c r="I118" s="61"/>
      <c r="J118" s="61"/>
      <c r="K118" s="61"/>
      <c r="L118" s="61"/>
      <c r="M118" s="61"/>
      <c r="N118" s="61"/>
      <c r="O118" s="61"/>
      <c r="P118" s="61"/>
    </row>
    <row r="119" spans="3:16">
      <c r="C119" s="61"/>
      <c r="D119" s="61"/>
      <c r="E119" s="61"/>
      <c r="F119" s="61"/>
      <c r="G119" s="61"/>
      <c r="H119" s="61"/>
      <c r="I119" s="61"/>
      <c r="J119" s="61"/>
      <c r="K119" s="61"/>
      <c r="L119" s="61"/>
      <c r="M119" s="61"/>
      <c r="N119" s="61"/>
      <c r="O119" s="61"/>
      <c r="P119" s="61"/>
    </row>
    <row r="120" spans="3:16">
      <c r="C120" s="61"/>
      <c r="D120" s="61"/>
      <c r="E120" s="61"/>
      <c r="F120" s="61"/>
      <c r="G120" s="61"/>
      <c r="H120" s="61"/>
      <c r="I120" s="61"/>
      <c r="J120" s="61"/>
      <c r="K120" s="61"/>
      <c r="L120" s="61"/>
      <c r="M120" s="61"/>
      <c r="N120" s="61"/>
      <c r="O120" s="61"/>
      <c r="P120" s="61"/>
    </row>
    <row r="121" spans="3:16">
      <c r="C121" s="61"/>
      <c r="D121" s="61"/>
      <c r="E121" s="61"/>
      <c r="F121" s="61"/>
      <c r="G121" s="61"/>
      <c r="H121" s="61"/>
      <c r="I121" s="61"/>
      <c r="J121" s="61"/>
      <c r="K121" s="61"/>
      <c r="L121" s="61"/>
      <c r="M121" s="61"/>
      <c r="N121" s="61"/>
      <c r="O121" s="61"/>
      <c r="P121" s="61"/>
    </row>
    <row r="122" spans="3:16">
      <c r="C122" s="61"/>
      <c r="D122" s="61"/>
      <c r="E122" s="61"/>
      <c r="F122" s="61"/>
      <c r="G122" s="61"/>
      <c r="H122" s="61"/>
      <c r="I122" s="61"/>
      <c r="J122" s="61"/>
      <c r="K122" s="61"/>
      <c r="L122" s="61"/>
      <c r="M122" s="61"/>
      <c r="N122" s="61"/>
      <c r="O122" s="61"/>
      <c r="P122" s="61"/>
    </row>
    <row r="123" spans="3:16">
      <c r="C123" s="61"/>
      <c r="D123" s="61"/>
      <c r="E123" s="61"/>
      <c r="F123" s="61"/>
      <c r="G123" s="61"/>
      <c r="H123" s="61"/>
      <c r="I123" s="61"/>
      <c r="J123" s="61"/>
      <c r="K123" s="61"/>
      <c r="L123" s="61"/>
      <c r="M123" s="61"/>
      <c r="N123" s="61"/>
      <c r="O123" s="61"/>
      <c r="P123" s="61"/>
    </row>
    <row r="124" spans="3:16">
      <c r="C124" s="61"/>
      <c r="D124" s="61"/>
      <c r="E124" s="61"/>
      <c r="F124" s="61"/>
      <c r="G124" s="61"/>
      <c r="H124" s="61"/>
      <c r="I124" s="61"/>
      <c r="J124" s="61"/>
      <c r="K124" s="61"/>
      <c r="L124" s="61"/>
      <c r="M124" s="61"/>
      <c r="N124" s="61"/>
      <c r="O124" s="61"/>
      <c r="P124" s="61"/>
    </row>
    <row r="125" spans="3:16">
      <c r="C125" s="61"/>
      <c r="D125" s="61"/>
      <c r="E125" s="61"/>
      <c r="F125" s="61"/>
      <c r="G125" s="61"/>
      <c r="H125" s="61"/>
      <c r="I125" s="61"/>
      <c r="J125" s="61"/>
      <c r="K125" s="61"/>
      <c r="L125" s="61"/>
      <c r="M125" s="61"/>
      <c r="N125" s="61"/>
      <c r="O125" s="61"/>
      <c r="P125" s="61"/>
    </row>
    <row r="126" spans="3:16">
      <c r="C126" s="61"/>
      <c r="D126" s="61"/>
      <c r="E126" s="61"/>
      <c r="F126" s="61"/>
      <c r="G126" s="61"/>
      <c r="H126" s="61"/>
      <c r="I126" s="61"/>
      <c r="J126" s="61"/>
      <c r="K126" s="61"/>
      <c r="L126" s="61"/>
      <c r="M126" s="61"/>
      <c r="N126" s="61"/>
      <c r="O126" s="61"/>
      <c r="P126" s="61"/>
    </row>
    <row r="127" spans="3:16">
      <c r="C127" s="61"/>
      <c r="D127" s="61"/>
      <c r="E127" s="61"/>
      <c r="F127" s="61"/>
      <c r="G127" s="61"/>
      <c r="H127" s="61"/>
      <c r="I127" s="61"/>
      <c r="J127" s="61"/>
      <c r="K127" s="61"/>
      <c r="L127" s="61"/>
      <c r="M127" s="61"/>
      <c r="N127" s="61"/>
      <c r="O127" s="61"/>
      <c r="P127" s="61"/>
    </row>
    <row r="128" spans="3:16">
      <c r="C128" s="61"/>
      <c r="D128" s="61"/>
      <c r="E128" s="61"/>
      <c r="F128" s="61"/>
      <c r="G128" s="61"/>
      <c r="H128" s="61"/>
      <c r="I128" s="61"/>
      <c r="J128" s="61"/>
      <c r="K128" s="61"/>
      <c r="L128" s="61"/>
      <c r="M128" s="61"/>
      <c r="N128" s="61"/>
      <c r="O128" s="61"/>
      <c r="P128" s="61"/>
    </row>
    <row r="129" spans="3:16">
      <c r="C129" s="61"/>
      <c r="D129" s="61"/>
      <c r="E129" s="61"/>
      <c r="F129" s="61"/>
      <c r="G129" s="61"/>
      <c r="H129" s="61"/>
      <c r="I129" s="61"/>
      <c r="J129" s="61"/>
      <c r="K129" s="61"/>
      <c r="L129" s="61"/>
      <c r="M129" s="61"/>
      <c r="N129" s="61"/>
      <c r="O129" s="61"/>
      <c r="P129" s="61"/>
    </row>
    <row r="130" spans="3:16">
      <c r="C130" s="61"/>
      <c r="D130" s="61"/>
      <c r="E130" s="61"/>
      <c r="F130" s="61"/>
      <c r="G130" s="61"/>
      <c r="H130" s="61"/>
      <c r="I130" s="61"/>
      <c r="J130" s="61"/>
      <c r="K130" s="61"/>
      <c r="L130" s="61"/>
      <c r="M130" s="61"/>
      <c r="N130" s="61"/>
      <c r="O130" s="61"/>
      <c r="P130" s="61"/>
    </row>
    <row r="131" spans="3:16">
      <c r="C131" s="61"/>
      <c r="D131" s="61"/>
      <c r="E131" s="61"/>
      <c r="F131" s="61"/>
      <c r="G131" s="61"/>
      <c r="H131" s="61"/>
      <c r="I131" s="61"/>
      <c r="J131" s="61"/>
      <c r="K131" s="61"/>
      <c r="L131" s="61"/>
      <c r="M131" s="61"/>
      <c r="N131" s="61"/>
      <c r="O131" s="61"/>
      <c r="P131" s="61"/>
    </row>
    <row r="132" spans="3:16">
      <c r="C132" s="61"/>
      <c r="D132" s="61"/>
      <c r="E132" s="61"/>
      <c r="F132" s="61"/>
      <c r="G132" s="61"/>
      <c r="H132" s="61"/>
      <c r="I132" s="61"/>
      <c r="J132" s="61"/>
      <c r="K132" s="61"/>
      <c r="L132" s="61"/>
      <c r="M132" s="61"/>
      <c r="N132" s="61"/>
      <c r="O132" s="61"/>
      <c r="P132" s="61"/>
    </row>
    <row r="133" spans="3:16">
      <c r="C133" s="61"/>
      <c r="D133" s="61"/>
      <c r="E133" s="61"/>
      <c r="F133" s="61"/>
      <c r="G133" s="61"/>
      <c r="H133" s="61"/>
      <c r="I133" s="61"/>
      <c r="J133" s="61"/>
      <c r="K133" s="61"/>
      <c r="L133" s="61"/>
      <c r="M133" s="61"/>
      <c r="N133" s="61"/>
      <c r="O133" s="61"/>
      <c r="P133" s="61"/>
    </row>
    <row r="134" spans="3:16">
      <c r="C134" s="61"/>
      <c r="D134" s="61"/>
      <c r="E134" s="61"/>
      <c r="F134" s="61"/>
      <c r="G134" s="61"/>
      <c r="H134" s="61"/>
      <c r="I134" s="61"/>
      <c r="J134" s="61"/>
      <c r="K134" s="61"/>
      <c r="L134" s="61"/>
      <c r="M134" s="61"/>
      <c r="N134" s="61"/>
      <c r="O134" s="61"/>
      <c r="P134" s="61"/>
    </row>
    <row r="135" spans="3:16">
      <c r="C135" s="61"/>
      <c r="D135" s="61"/>
      <c r="E135" s="61"/>
      <c r="F135" s="61"/>
      <c r="G135" s="61"/>
      <c r="H135" s="61"/>
      <c r="I135" s="61"/>
      <c r="J135" s="61"/>
      <c r="K135" s="61"/>
      <c r="L135" s="61"/>
      <c r="M135" s="61"/>
      <c r="N135" s="61"/>
      <c r="O135" s="61"/>
      <c r="P135" s="61"/>
    </row>
    <row r="136" spans="3:16">
      <c r="C136" s="61"/>
      <c r="D136" s="61"/>
      <c r="E136" s="61"/>
      <c r="F136" s="61"/>
      <c r="G136" s="61"/>
      <c r="H136" s="61"/>
      <c r="I136" s="61"/>
      <c r="J136" s="61"/>
      <c r="K136" s="61"/>
      <c r="L136" s="61"/>
      <c r="M136" s="61"/>
      <c r="N136" s="61"/>
      <c r="O136" s="61"/>
      <c r="P136" s="61"/>
    </row>
    <row r="137" spans="3:16">
      <c r="C137" s="61"/>
      <c r="D137" s="61"/>
      <c r="E137" s="61"/>
      <c r="F137" s="61"/>
      <c r="G137" s="61"/>
      <c r="H137" s="61"/>
      <c r="I137" s="61"/>
      <c r="J137" s="61"/>
      <c r="K137" s="61"/>
      <c r="L137" s="61"/>
      <c r="M137" s="61"/>
      <c r="N137" s="61"/>
      <c r="O137" s="61"/>
      <c r="P137" s="61"/>
    </row>
    <row r="138" spans="3:16">
      <c r="C138" s="61"/>
      <c r="D138" s="61"/>
      <c r="E138" s="61"/>
      <c r="F138" s="61"/>
      <c r="G138" s="61"/>
      <c r="H138" s="61"/>
      <c r="I138" s="61"/>
      <c r="J138" s="61"/>
      <c r="K138" s="61"/>
      <c r="L138" s="61"/>
      <c r="M138" s="61"/>
      <c r="N138" s="61"/>
      <c r="O138" s="61"/>
      <c r="P138" s="61"/>
    </row>
    <row r="139" spans="3:16">
      <c r="C139" s="61"/>
      <c r="D139" s="61"/>
      <c r="E139" s="61"/>
      <c r="F139" s="61"/>
      <c r="G139" s="61"/>
      <c r="H139" s="61"/>
      <c r="I139" s="61"/>
      <c r="J139" s="61"/>
      <c r="K139" s="61"/>
      <c r="L139" s="61"/>
      <c r="M139" s="61"/>
      <c r="N139" s="61"/>
      <c r="O139" s="61"/>
      <c r="P139" s="61"/>
    </row>
    <row r="140" spans="3:16">
      <c r="C140" s="61"/>
      <c r="D140" s="61"/>
      <c r="E140" s="61"/>
      <c r="F140" s="61"/>
      <c r="G140" s="61"/>
      <c r="H140" s="61"/>
      <c r="I140" s="61"/>
      <c r="J140" s="61"/>
      <c r="K140" s="61"/>
      <c r="L140" s="61"/>
      <c r="M140" s="61"/>
      <c r="N140" s="61"/>
      <c r="O140" s="61"/>
      <c r="P140" s="61"/>
    </row>
    <row r="141" spans="3:16">
      <c r="C141" s="61"/>
      <c r="D141" s="61"/>
      <c r="E141" s="61"/>
      <c r="F141" s="61"/>
      <c r="G141" s="61"/>
      <c r="H141" s="61"/>
      <c r="I141" s="61"/>
      <c r="J141" s="61"/>
      <c r="K141" s="61"/>
      <c r="L141" s="61"/>
      <c r="M141" s="61"/>
      <c r="N141" s="61"/>
      <c r="O141" s="61"/>
      <c r="P141" s="61"/>
    </row>
    <row r="142" spans="3:16">
      <c r="C142" s="61"/>
      <c r="D142" s="61"/>
      <c r="E142" s="61"/>
      <c r="F142" s="61"/>
      <c r="G142" s="61"/>
      <c r="H142" s="61"/>
      <c r="I142" s="61"/>
      <c r="J142" s="61"/>
      <c r="K142" s="61"/>
      <c r="L142" s="61"/>
      <c r="M142" s="61"/>
      <c r="N142" s="61"/>
      <c r="O142" s="61"/>
      <c r="P142" s="61"/>
    </row>
    <row r="143" spans="3:16">
      <c r="C143" s="61"/>
      <c r="D143" s="61"/>
      <c r="E143" s="61"/>
      <c r="F143" s="61"/>
      <c r="G143" s="61"/>
      <c r="H143" s="61"/>
      <c r="I143" s="61"/>
      <c r="J143" s="61"/>
      <c r="K143" s="61"/>
      <c r="L143" s="61"/>
      <c r="M143" s="61"/>
      <c r="N143" s="61"/>
      <c r="O143" s="61"/>
      <c r="P143" s="61"/>
    </row>
    <row r="144" spans="3:16">
      <c r="C144" s="61"/>
      <c r="D144" s="61"/>
      <c r="E144" s="61"/>
      <c r="F144" s="61"/>
      <c r="G144" s="61"/>
      <c r="H144" s="61"/>
      <c r="I144" s="61"/>
      <c r="J144" s="61"/>
      <c r="K144" s="61"/>
      <c r="L144" s="61"/>
      <c r="M144" s="61"/>
      <c r="N144" s="61"/>
      <c r="O144" s="61"/>
      <c r="P144" s="61"/>
    </row>
    <row r="145" spans="3:16">
      <c r="C145" s="61"/>
      <c r="D145" s="61"/>
      <c r="E145" s="61"/>
      <c r="F145" s="61"/>
      <c r="G145" s="61"/>
      <c r="H145" s="61"/>
      <c r="I145" s="61"/>
      <c r="J145" s="61"/>
      <c r="K145" s="61"/>
      <c r="L145" s="61"/>
      <c r="M145" s="61"/>
      <c r="N145" s="61"/>
      <c r="O145" s="61"/>
      <c r="P145" s="61"/>
    </row>
    <row r="146" spans="3:16">
      <c r="C146" s="61"/>
      <c r="D146" s="61"/>
      <c r="E146" s="61"/>
      <c r="F146" s="61"/>
      <c r="G146" s="61"/>
      <c r="H146" s="61"/>
      <c r="I146" s="61"/>
      <c r="J146" s="61"/>
      <c r="K146" s="61"/>
      <c r="L146" s="61"/>
      <c r="M146" s="61"/>
      <c r="N146" s="61"/>
      <c r="O146" s="61"/>
      <c r="P146" s="61"/>
    </row>
    <row r="147" spans="3:16">
      <c r="C147" s="61"/>
      <c r="D147" s="61"/>
      <c r="E147" s="61"/>
      <c r="F147" s="61"/>
      <c r="G147" s="61"/>
      <c r="H147" s="61"/>
      <c r="I147" s="61"/>
      <c r="J147" s="61"/>
      <c r="K147" s="61"/>
      <c r="L147" s="61"/>
      <c r="M147" s="61"/>
      <c r="N147" s="61"/>
      <c r="O147" s="61"/>
      <c r="P147" s="61"/>
    </row>
    <row r="148" spans="3:16">
      <c r="C148" s="61"/>
      <c r="D148" s="61"/>
      <c r="E148" s="61"/>
      <c r="F148" s="61"/>
      <c r="G148" s="61"/>
      <c r="H148" s="61"/>
      <c r="I148" s="61"/>
      <c r="J148" s="61"/>
      <c r="K148" s="61"/>
      <c r="L148" s="61"/>
      <c r="M148" s="61"/>
      <c r="N148" s="61"/>
      <c r="O148" s="61"/>
      <c r="P148" s="61"/>
    </row>
    <row r="149" spans="3:16">
      <c r="C149" s="61"/>
      <c r="D149" s="61"/>
      <c r="E149" s="61"/>
      <c r="F149" s="61"/>
      <c r="G149" s="61"/>
      <c r="H149" s="61"/>
      <c r="I149" s="61"/>
      <c r="J149" s="61"/>
      <c r="K149" s="61"/>
      <c r="L149" s="61"/>
      <c r="M149" s="61"/>
      <c r="N149" s="61"/>
      <c r="O149" s="61"/>
      <c r="P149" s="61"/>
    </row>
    <row r="150" spans="3:16">
      <c r="C150" s="61"/>
      <c r="D150" s="61"/>
      <c r="E150" s="61"/>
      <c r="F150" s="61"/>
      <c r="G150" s="61"/>
      <c r="H150" s="61"/>
      <c r="I150" s="61"/>
      <c r="J150" s="61"/>
      <c r="K150" s="61"/>
      <c r="L150" s="61"/>
      <c r="M150" s="61"/>
      <c r="N150" s="61"/>
      <c r="O150" s="61"/>
      <c r="P150" s="61"/>
    </row>
    <row r="151" spans="3:16">
      <c r="C151" s="61"/>
      <c r="D151" s="61"/>
      <c r="E151" s="61"/>
      <c r="F151" s="61"/>
      <c r="G151" s="61"/>
      <c r="H151" s="61"/>
      <c r="I151" s="61"/>
      <c r="J151" s="61"/>
      <c r="K151" s="61"/>
      <c r="L151" s="61"/>
      <c r="M151" s="61"/>
      <c r="N151" s="61"/>
      <c r="O151" s="61"/>
      <c r="P151" s="61"/>
    </row>
    <row r="152" spans="3:16">
      <c r="C152" s="61"/>
      <c r="D152" s="61"/>
      <c r="E152" s="61"/>
      <c r="F152" s="61"/>
      <c r="G152" s="61"/>
      <c r="H152" s="61"/>
      <c r="I152" s="61"/>
      <c r="J152" s="61"/>
      <c r="K152" s="61"/>
      <c r="L152" s="61"/>
      <c r="M152" s="61"/>
      <c r="N152" s="61"/>
      <c r="O152" s="61"/>
      <c r="P152" s="61"/>
    </row>
    <row r="153" spans="3:16">
      <c r="C153" s="61"/>
      <c r="D153" s="61"/>
      <c r="E153" s="61"/>
      <c r="F153" s="61"/>
      <c r="G153" s="61"/>
      <c r="H153" s="61"/>
      <c r="I153" s="61"/>
      <c r="J153" s="61"/>
      <c r="K153" s="61"/>
      <c r="L153" s="61"/>
      <c r="M153" s="61"/>
      <c r="N153" s="61"/>
      <c r="O153" s="61"/>
      <c r="P153" s="61"/>
    </row>
    <row r="154" spans="3:16">
      <c r="C154" s="61"/>
      <c r="D154" s="61"/>
      <c r="E154" s="61"/>
      <c r="F154" s="61"/>
      <c r="G154" s="61"/>
      <c r="H154" s="61"/>
      <c r="I154" s="61"/>
      <c r="J154" s="61"/>
      <c r="K154" s="61"/>
      <c r="L154" s="61"/>
      <c r="M154" s="61"/>
      <c r="N154" s="61"/>
      <c r="O154" s="61"/>
      <c r="P154" s="61"/>
    </row>
    <row r="155" spans="3:16">
      <c r="C155" s="61"/>
      <c r="D155" s="61"/>
      <c r="E155" s="61"/>
      <c r="F155" s="61"/>
      <c r="G155" s="61"/>
      <c r="H155" s="61"/>
      <c r="I155" s="61"/>
      <c r="J155" s="61"/>
      <c r="K155" s="61"/>
      <c r="L155" s="61"/>
      <c r="M155" s="61"/>
      <c r="N155" s="61"/>
      <c r="O155" s="61"/>
      <c r="P155" s="61"/>
    </row>
    <row r="156" spans="3:16">
      <c r="C156" s="61"/>
      <c r="D156" s="61"/>
      <c r="E156" s="61"/>
      <c r="F156" s="61"/>
      <c r="G156" s="61"/>
      <c r="H156" s="61"/>
      <c r="I156" s="61"/>
      <c r="J156" s="61"/>
      <c r="K156" s="61"/>
      <c r="L156" s="61"/>
      <c r="M156" s="61"/>
      <c r="N156" s="61"/>
      <c r="O156" s="61"/>
      <c r="P156" s="61"/>
    </row>
    <row r="157" spans="3:16">
      <c r="C157" s="61"/>
      <c r="D157" s="61"/>
      <c r="E157" s="61"/>
      <c r="F157" s="61"/>
      <c r="G157" s="61"/>
      <c r="H157" s="61"/>
      <c r="I157" s="61"/>
      <c r="J157" s="61"/>
      <c r="K157" s="61"/>
      <c r="L157" s="61"/>
      <c r="M157" s="61"/>
      <c r="N157" s="61"/>
      <c r="O157" s="61"/>
      <c r="P157" s="61"/>
    </row>
    <row r="158" spans="3:16">
      <c r="C158" s="61"/>
      <c r="D158" s="61"/>
      <c r="E158" s="61"/>
      <c r="F158" s="61"/>
      <c r="G158" s="61"/>
      <c r="H158" s="61"/>
      <c r="I158" s="61"/>
      <c r="J158" s="61"/>
      <c r="K158" s="61"/>
      <c r="L158" s="61"/>
      <c r="M158" s="61"/>
      <c r="N158" s="61"/>
      <c r="O158" s="61"/>
      <c r="P158" s="61"/>
    </row>
    <row r="159" spans="3:16">
      <c r="C159" s="61"/>
      <c r="D159" s="61"/>
      <c r="E159" s="61"/>
      <c r="F159" s="61"/>
      <c r="G159" s="61"/>
      <c r="H159" s="61"/>
      <c r="I159" s="61"/>
      <c r="J159" s="61"/>
      <c r="K159" s="61"/>
      <c r="L159" s="61"/>
      <c r="M159" s="61"/>
      <c r="N159" s="61"/>
      <c r="O159" s="61"/>
      <c r="P159" s="61"/>
    </row>
    <row r="160" spans="3:16">
      <c r="C160" s="61"/>
      <c r="D160" s="61"/>
      <c r="E160" s="61"/>
      <c r="F160" s="61"/>
      <c r="G160" s="61"/>
      <c r="H160" s="61"/>
      <c r="I160" s="61"/>
      <c r="J160" s="61"/>
      <c r="K160" s="61"/>
      <c r="L160" s="61"/>
      <c r="M160" s="61"/>
      <c r="N160" s="61"/>
      <c r="O160" s="61"/>
      <c r="P160" s="61"/>
    </row>
    <row r="161" spans="3:16">
      <c r="C161" s="61"/>
      <c r="D161" s="61"/>
      <c r="E161" s="61"/>
      <c r="F161" s="61"/>
      <c r="G161" s="61"/>
      <c r="H161" s="61"/>
      <c r="I161" s="61"/>
      <c r="J161" s="61"/>
      <c r="K161" s="61"/>
      <c r="L161" s="61"/>
      <c r="M161" s="61"/>
      <c r="N161" s="61"/>
      <c r="O161" s="61"/>
      <c r="P161" s="61"/>
    </row>
    <row r="162" spans="3:16">
      <c r="C162" s="61"/>
      <c r="D162" s="61"/>
      <c r="E162" s="61"/>
      <c r="F162" s="61"/>
      <c r="G162" s="61"/>
      <c r="H162" s="61"/>
      <c r="I162" s="61"/>
      <c r="J162" s="61"/>
      <c r="K162" s="61"/>
      <c r="L162" s="61"/>
      <c r="M162" s="61"/>
      <c r="N162" s="61"/>
      <c r="O162" s="61"/>
      <c r="P162" s="61"/>
    </row>
    <row r="163" spans="3:16">
      <c r="C163" s="61"/>
      <c r="D163" s="61"/>
      <c r="E163" s="61"/>
      <c r="F163" s="61"/>
      <c r="G163" s="61"/>
      <c r="H163" s="61"/>
      <c r="I163" s="61"/>
      <c r="J163" s="61"/>
      <c r="K163" s="61"/>
      <c r="L163" s="61"/>
      <c r="M163" s="61"/>
      <c r="N163" s="61"/>
      <c r="O163" s="61"/>
      <c r="P163" s="61"/>
    </row>
    <row r="164" spans="3:16">
      <c r="C164" s="61"/>
      <c r="D164" s="61"/>
      <c r="E164" s="61"/>
      <c r="F164" s="61"/>
      <c r="G164" s="61"/>
      <c r="H164" s="61"/>
      <c r="I164" s="61"/>
      <c r="J164" s="61"/>
      <c r="K164" s="61"/>
      <c r="L164" s="61"/>
      <c r="M164" s="61"/>
      <c r="N164" s="61"/>
      <c r="O164" s="61"/>
      <c r="P164" s="61"/>
    </row>
    <row r="165" spans="3:16">
      <c r="C165" s="61"/>
      <c r="D165" s="61"/>
      <c r="E165" s="61"/>
      <c r="F165" s="61"/>
      <c r="G165" s="61"/>
      <c r="H165" s="61"/>
      <c r="I165" s="61"/>
      <c r="J165" s="61"/>
      <c r="K165" s="61"/>
      <c r="L165" s="61"/>
      <c r="M165" s="61"/>
      <c r="N165" s="61"/>
      <c r="O165" s="61"/>
      <c r="P165" s="61"/>
    </row>
    <row r="166" spans="3:16">
      <c r="C166" s="61"/>
      <c r="D166" s="61"/>
      <c r="E166" s="61"/>
      <c r="F166" s="61"/>
      <c r="G166" s="61"/>
      <c r="H166" s="61"/>
      <c r="I166" s="61"/>
      <c r="J166" s="61"/>
      <c r="K166" s="61"/>
      <c r="L166" s="61"/>
      <c r="M166" s="61"/>
      <c r="N166" s="61"/>
      <c r="O166" s="61"/>
      <c r="P166" s="61"/>
    </row>
    <row r="167" spans="3:16">
      <c r="C167" s="61"/>
      <c r="D167" s="61"/>
      <c r="E167" s="61"/>
      <c r="F167" s="61"/>
      <c r="G167" s="61"/>
      <c r="H167" s="61"/>
      <c r="I167" s="61"/>
      <c r="J167" s="61"/>
      <c r="K167" s="61"/>
      <c r="L167" s="61"/>
      <c r="M167" s="61"/>
      <c r="N167" s="61"/>
      <c r="O167" s="61"/>
      <c r="P167" s="61"/>
    </row>
    <row r="168" spans="3:16">
      <c r="C168" s="61"/>
      <c r="D168" s="61"/>
      <c r="E168" s="61"/>
      <c r="F168" s="61"/>
      <c r="G168" s="61"/>
      <c r="H168" s="61"/>
      <c r="I168" s="61"/>
      <c r="J168" s="61"/>
      <c r="K168" s="61"/>
      <c r="L168" s="61"/>
      <c r="M168" s="61"/>
      <c r="N168" s="61"/>
      <c r="O168" s="61"/>
      <c r="P168" s="61"/>
    </row>
    <row r="169" spans="3:16">
      <c r="C169" s="61"/>
      <c r="D169" s="61"/>
      <c r="E169" s="61"/>
      <c r="F169" s="61"/>
      <c r="G169" s="61"/>
      <c r="H169" s="61"/>
      <c r="I169" s="61"/>
      <c r="J169" s="61"/>
      <c r="K169" s="61"/>
      <c r="L169" s="61"/>
      <c r="M169" s="61"/>
      <c r="N169" s="61"/>
      <c r="O169" s="61"/>
      <c r="P169" s="61"/>
    </row>
    <row r="170" spans="3:16">
      <c r="C170" s="61"/>
      <c r="D170" s="61"/>
      <c r="E170" s="61"/>
      <c r="F170" s="61"/>
      <c r="G170" s="61"/>
      <c r="H170" s="61"/>
      <c r="I170" s="61"/>
      <c r="J170" s="61"/>
      <c r="K170" s="61"/>
      <c r="L170" s="61"/>
      <c r="M170" s="61"/>
      <c r="N170" s="61"/>
      <c r="O170" s="61"/>
      <c r="P170" s="61"/>
    </row>
    <row r="171" spans="3:16">
      <c r="C171" s="61"/>
      <c r="D171" s="61"/>
      <c r="E171" s="61"/>
      <c r="F171" s="61"/>
      <c r="G171" s="61"/>
      <c r="H171" s="61"/>
      <c r="I171" s="61"/>
      <c r="J171" s="61"/>
      <c r="K171" s="61"/>
      <c r="L171" s="61"/>
      <c r="M171" s="61"/>
      <c r="N171" s="61"/>
      <c r="O171" s="61"/>
      <c r="P171" s="61"/>
    </row>
    <row r="172" spans="3:16">
      <c r="C172" s="61"/>
      <c r="D172" s="61"/>
      <c r="E172" s="61"/>
      <c r="F172" s="61"/>
      <c r="G172" s="61"/>
      <c r="H172" s="61"/>
      <c r="I172" s="61"/>
      <c r="J172" s="61"/>
      <c r="K172" s="61"/>
      <c r="L172" s="61"/>
      <c r="M172" s="61"/>
      <c r="N172" s="61"/>
      <c r="O172" s="61"/>
      <c r="P172" s="61"/>
    </row>
    <row r="173" spans="3:16">
      <c r="C173" s="61"/>
      <c r="D173" s="61"/>
      <c r="E173" s="61"/>
      <c r="F173" s="61"/>
      <c r="G173" s="61"/>
      <c r="H173" s="61"/>
      <c r="I173" s="61"/>
      <c r="J173" s="61"/>
      <c r="K173" s="61"/>
      <c r="L173" s="61"/>
      <c r="M173" s="61"/>
      <c r="N173" s="61"/>
      <c r="O173" s="61"/>
      <c r="P173" s="61"/>
    </row>
    <row r="174" spans="3:16">
      <c r="C174" s="61"/>
      <c r="D174" s="61"/>
      <c r="E174" s="61"/>
      <c r="F174" s="61"/>
      <c r="G174" s="61"/>
      <c r="H174" s="61"/>
      <c r="I174" s="61"/>
      <c r="J174" s="61"/>
      <c r="K174" s="61"/>
      <c r="L174" s="61"/>
      <c r="M174" s="61"/>
      <c r="N174" s="61"/>
      <c r="O174" s="61"/>
      <c r="P174" s="61"/>
    </row>
    <row r="175" spans="3:16">
      <c r="C175" s="61"/>
      <c r="D175" s="61"/>
      <c r="E175" s="61"/>
      <c r="F175" s="61"/>
      <c r="G175" s="61"/>
      <c r="H175" s="61"/>
      <c r="I175" s="61"/>
      <c r="J175" s="61"/>
      <c r="K175" s="61"/>
      <c r="L175" s="61"/>
      <c r="M175" s="61"/>
      <c r="N175" s="61"/>
      <c r="O175" s="61"/>
      <c r="P175" s="61"/>
    </row>
    <row r="176" spans="3:16">
      <c r="C176" s="61"/>
      <c r="D176" s="61"/>
      <c r="E176" s="61"/>
      <c r="F176" s="61"/>
      <c r="G176" s="61"/>
      <c r="H176" s="61"/>
      <c r="I176" s="61"/>
      <c r="J176" s="61"/>
      <c r="K176" s="61"/>
      <c r="L176" s="61"/>
      <c r="M176" s="61"/>
      <c r="N176" s="61"/>
      <c r="O176" s="61"/>
      <c r="P176" s="61"/>
    </row>
    <row r="177" spans="3:16">
      <c r="C177" s="61"/>
      <c r="D177" s="61"/>
      <c r="E177" s="61"/>
      <c r="F177" s="61"/>
      <c r="G177" s="61"/>
      <c r="H177" s="61"/>
      <c r="I177" s="61"/>
      <c r="J177" s="61"/>
      <c r="K177" s="61"/>
      <c r="L177" s="61"/>
      <c r="M177" s="61"/>
      <c r="N177" s="61"/>
      <c r="O177" s="61"/>
      <c r="P177" s="61"/>
    </row>
    <row r="178" spans="3:16">
      <c r="C178" s="61"/>
      <c r="D178" s="61"/>
      <c r="E178" s="61"/>
      <c r="F178" s="61"/>
      <c r="G178" s="61"/>
      <c r="H178" s="61"/>
      <c r="I178" s="61"/>
      <c r="J178" s="61"/>
      <c r="K178" s="61"/>
      <c r="L178" s="61"/>
      <c r="M178" s="61"/>
      <c r="N178" s="61"/>
      <c r="O178" s="61"/>
      <c r="P178" s="61"/>
    </row>
    <row r="179" spans="3:16">
      <c r="C179" s="61"/>
      <c r="D179" s="61"/>
      <c r="E179" s="61"/>
      <c r="F179" s="61"/>
      <c r="G179" s="61"/>
      <c r="H179" s="61"/>
      <c r="I179" s="61"/>
      <c r="J179" s="61"/>
      <c r="K179" s="61"/>
      <c r="L179" s="61"/>
      <c r="M179" s="61"/>
      <c r="N179" s="61"/>
      <c r="O179" s="61"/>
      <c r="P179" s="61"/>
    </row>
    <row r="180" spans="3:16">
      <c r="C180" s="61"/>
      <c r="D180" s="61"/>
      <c r="E180" s="61"/>
      <c r="F180" s="61"/>
      <c r="G180" s="61"/>
      <c r="H180" s="61"/>
      <c r="I180" s="61"/>
      <c r="J180" s="61"/>
      <c r="K180" s="61"/>
      <c r="L180" s="61"/>
      <c r="M180" s="61"/>
      <c r="N180" s="61"/>
      <c r="O180" s="61"/>
      <c r="P180" s="61"/>
    </row>
    <row r="181" spans="3:16">
      <c r="C181" s="61"/>
      <c r="D181" s="61"/>
      <c r="E181" s="61"/>
      <c r="F181" s="61"/>
      <c r="G181" s="61"/>
      <c r="H181" s="61"/>
      <c r="I181" s="61"/>
      <c r="J181" s="61"/>
      <c r="K181" s="61"/>
      <c r="L181" s="61"/>
      <c r="M181" s="61"/>
      <c r="N181" s="61"/>
      <c r="O181" s="61"/>
      <c r="P181" s="61"/>
    </row>
    <row r="182" spans="3:16">
      <c r="C182" s="61"/>
      <c r="D182" s="61"/>
      <c r="E182" s="61"/>
      <c r="F182" s="61"/>
      <c r="G182" s="61"/>
      <c r="H182" s="61"/>
      <c r="I182" s="61"/>
      <c r="J182" s="61"/>
      <c r="K182" s="61"/>
      <c r="L182" s="61"/>
      <c r="M182" s="61"/>
      <c r="N182" s="61"/>
      <c r="O182" s="61"/>
      <c r="P182" s="61"/>
    </row>
    <row r="183" spans="3:16">
      <c r="C183" s="61"/>
      <c r="D183" s="61"/>
      <c r="E183" s="61"/>
      <c r="F183" s="61"/>
      <c r="G183" s="61"/>
      <c r="H183" s="61"/>
      <c r="I183" s="61"/>
      <c r="J183" s="61"/>
      <c r="K183" s="61"/>
      <c r="L183" s="61"/>
      <c r="M183" s="61"/>
      <c r="N183" s="61"/>
      <c r="O183" s="61"/>
      <c r="P183" s="61"/>
    </row>
    <row r="184" spans="3:16">
      <c r="C184" s="61"/>
      <c r="D184" s="61"/>
      <c r="E184" s="61"/>
      <c r="F184" s="61"/>
      <c r="G184" s="61"/>
      <c r="H184" s="61"/>
      <c r="I184" s="61"/>
      <c r="J184" s="61"/>
      <c r="K184" s="61"/>
      <c r="L184" s="61"/>
      <c r="M184" s="61"/>
      <c r="N184" s="61"/>
      <c r="O184" s="61"/>
      <c r="P184" s="61"/>
    </row>
    <row r="185" spans="3:16">
      <c r="C185" s="61"/>
      <c r="D185" s="61"/>
      <c r="E185" s="61"/>
      <c r="F185" s="61"/>
      <c r="G185" s="61"/>
      <c r="H185" s="61"/>
      <c r="I185" s="61"/>
      <c r="J185" s="61"/>
      <c r="K185" s="61"/>
      <c r="L185" s="61"/>
      <c r="M185" s="61"/>
      <c r="N185" s="61"/>
      <c r="O185" s="61"/>
      <c r="P185" s="61"/>
    </row>
    <row r="186" spans="3:16">
      <c r="C186" s="61"/>
      <c r="D186" s="61"/>
      <c r="E186" s="61"/>
      <c r="F186" s="61"/>
      <c r="G186" s="61"/>
      <c r="H186" s="61"/>
      <c r="I186" s="61"/>
      <c r="J186" s="61"/>
      <c r="K186" s="61"/>
      <c r="L186" s="61"/>
      <c r="M186" s="61"/>
      <c r="N186" s="61"/>
      <c r="O186" s="61"/>
      <c r="P186" s="61"/>
    </row>
    <row r="187" spans="3:16">
      <c r="C187" s="61"/>
      <c r="D187" s="61"/>
      <c r="E187" s="61"/>
      <c r="F187" s="61"/>
      <c r="G187" s="61"/>
      <c r="H187" s="61"/>
      <c r="I187" s="61"/>
      <c r="J187" s="61"/>
      <c r="K187" s="61"/>
      <c r="L187" s="61"/>
      <c r="M187" s="61"/>
      <c r="N187" s="61"/>
      <c r="O187" s="61"/>
      <c r="P187" s="61"/>
    </row>
    <row r="188" spans="3:16">
      <c r="C188" s="61"/>
      <c r="D188" s="61"/>
      <c r="E188" s="61"/>
      <c r="F188" s="61"/>
      <c r="G188" s="61"/>
      <c r="H188" s="61"/>
      <c r="I188" s="61"/>
      <c r="J188" s="61"/>
      <c r="K188" s="61"/>
      <c r="L188" s="61"/>
      <c r="M188" s="61"/>
      <c r="N188" s="61"/>
      <c r="O188" s="61"/>
      <c r="P188" s="61"/>
    </row>
    <row r="189" spans="3:16">
      <c r="C189" s="61"/>
      <c r="D189" s="61"/>
      <c r="E189" s="61"/>
      <c r="F189" s="61"/>
      <c r="G189" s="61"/>
      <c r="H189" s="61"/>
      <c r="I189" s="61"/>
      <c r="J189" s="61"/>
      <c r="K189" s="61"/>
      <c r="L189" s="61"/>
      <c r="M189" s="61"/>
      <c r="N189" s="61"/>
      <c r="O189" s="61"/>
      <c r="P189" s="61"/>
    </row>
    <row r="190" spans="3:16">
      <c r="C190" s="61"/>
      <c r="D190" s="61"/>
      <c r="E190" s="61"/>
      <c r="F190" s="61"/>
      <c r="G190" s="61"/>
      <c r="H190" s="61"/>
      <c r="I190" s="61"/>
      <c r="J190" s="61"/>
      <c r="K190" s="61"/>
      <c r="L190" s="61"/>
      <c r="M190" s="61"/>
      <c r="N190" s="61"/>
      <c r="O190" s="61"/>
      <c r="P190" s="61"/>
    </row>
    <row r="191" spans="3:16">
      <c r="C191" s="61"/>
      <c r="D191" s="61"/>
      <c r="E191" s="61"/>
      <c r="F191" s="61"/>
      <c r="G191" s="61"/>
      <c r="H191" s="61"/>
      <c r="I191" s="61"/>
      <c r="J191" s="61"/>
      <c r="K191" s="61"/>
      <c r="L191" s="61"/>
      <c r="M191" s="61"/>
      <c r="N191" s="61"/>
      <c r="O191" s="61"/>
      <c r="P191" s="61"/>
    </row>
    <row r="192" spans="3:16">
      <c r="C192" s="61"/>
      <c r="D192" s="61"/>
      <c r="E192" s="61"/>
      <c r="F192" s="61"/>
      <c r="G192" s="61"/>
      <c r="H192" s="61"/>
      <c r="I192" s="61"/>
      <c r="J192" s="61"/>
      <c r="K192" s="61"/>
      <c r="L192" s="61"/>
      <c r="M192" s="61"/>
      <c r="N192" s="61"/>
      <c r="O192" s="61"/>
      <c r="P192" s="61"/>
    </row>
    <row r="193" spans="3:16">
      <c r="C193" s="61"/>
      <c r="D193" s="61"/>
      <c r="E193" s="61"/>
      <c r="F193" s="61"/>
      <c r="G193" s="61"/>
      <c r="H193" s="61"/>
      <c r="I193" s="61"/>
      <c r="J193" s="61"/>
      <c r="K193" s="61"/>
      <c r="L193" s="61"/>
      <c r="M193" s="61"/>
      <c r="N193" s="61"/>
      <c r="O193" s="61"/>
      <c r="P193" s="61"/>
    </row>
    <row r="194" spans="3:16">
      <c r="C194" s="61"/>
      <c r="D194" s="61"/>
      <c r="E194" s="61"/>
      <c r="F194" s="61"/>
      <c r="G194" s="61"/>
      <c r="H194" s="61"/>
      <c r="I194" s="61"/>
      <c r="J194" s="61"/>
      <c r="K194" s="61"/>
      <c r="L194" s="61"/>
      <c r="M194" s="61"/>
      <c r="N194" s="61"/>
      <c r="O194" s="61"/>
      <c r="P194" s="61"/>
    </row>
    <row r="195" spans="3:16">
      <c r="C195" s="61"/>
      <c r="D195" s="61"/>
      <c r="E195" s="61"/>
      <c r="F195" s="61"/>
      <c r="G195" s="61"/>
      <c r="H195" s="61"/>
      <c r="I195" s="61"/>
      <c r="J195" s="61"/>
      <c r="K195" s="61"/>
      <c r="L195" s="61"/>
      <c r="M195" s="61"/>
      <c r="N195" s="61"/>
      <c r="O195" s="61"/>
      <c r="P195" s="61"/>
    </row>
  </sheetData>
  <mergeCells count="20">
    <mergeCell ref="O22:P22"/>
    <mergeCell ref="B107:I107"/>
    <mergeCell ref="C7:G7"/>
    <mergeCell ref="J7:K7"/>
    <mergeCell ref="J8:K8"/>
    <mergeCell ref="J9:K9"/>
    <mergeCell ref="B10:D10"/>
    <mergeCell ref="F15:H15"/>
    <mergeCell ref="I15:K15"/>
    <mergeCell ref="B2:K3"/>
    <mergeCell ref="L2:L4"/>
    <mergeCell ref="B4:K4"/>
    <mergeCell ref="B5:K5"/>
    <mergeCell ref="F22:H22"/>
    <mergeCell ref="I22:K22"/>
    <mergeCell ref="B109:D109"/>
    <mergeCell ref="E109:L109"/>
    <mergeCell ref="B110:L111"/>
    <mergeCell ref="B6:D6"/>
    <mergeCell ref="E6:L6"/>
  </mergeCells>
  <conditionalFormatting sqref="H13 J13 C7 I7 L7 B36:G37 B31:B35 D31:G35 B38:B40 D39:G40 D38:E38 B41:G43 B24:G30 B47:G49 B44:B46 B54:G55 B60:G61 B56:B59 B50:B53 B65:G67 B62:B64 B71:G73 B68:B70 B78:G79 B74:B77 B85:G85 B80:B84 B89:G93 B86:B88 B97:G99 B94:B96 B104:G106 B100:B103 D44:G46 D50:G53 D56:G59 D62:G64 D68:G70 D74:G77 D80:G84 D86:G88 D94:G96 D100:G103">
    <cfRule type="cellIs" dxfId="5" priority="7" operator="lessThanOrEqual">
      <formula>0</formula>
    </cfRule>
  </conditionalFormatting>
  <conditionalFormatting sqref="L8">
    <cfRule type="cellIs" dxfId="4" priority="6" operator="lessThanOrEqual">
      <formula>0</formula>
    </cfRule>
  </conditionalFormatting>
  <conditionalFormatting sqref="C8">
    <cfRule type="cellIs" dxfId="3" priority="5" operator="lessThanOrEqual">
      <formula>0</formula>
    </cfRule>
  </conditionalFormatting>
  <conditionalFormatting sqref="L9">
    <cfRule type="cellIs" dxfId="2" priority="4" operator="lessThanOrEqual">
      <formula>0</formula>
    </cfRule>
  </conditionalFormatting>
  <conditionalFormatting sqref="E6:L6">
    <cfRule type="cellIs" dxfId="1" priority="3" operator="lessThanOrEqual">
      <formula>0</formula>
    </cfRule>
  </conditionalFormatting>
  <conditionalFormatting sqref="F38:G38">
    <cfRule type="cellIs" dxfId="0" priority="1" operator="lessThanOrEqual">
      <formula>0</formula>
    </cfRule>
  </conditionalFormatting>
  <dataValidations count="2">
    <dataValidation type="list" allowBlank="1" showInputMessage="1" showErrorMessage="1" sqref="C8">
      <formula1>$O$18:$O$20</formula1>
    </dataValidation>
    <dataValidation type="list" allowBlank="1" showInputMessage="1" showErrorMessage="1" sqref="D24:E106">
      <formula1>$P$17:$P$18</formula1>
    </dataValidation>
  </dataValidations>
  <printOptions horizontalCentered="1"/>
  <pageMargins left="0.15748031496062992" right="0.15748031496062992" top="0.39370078740157483" bottom="0.39370078740157483" header="0.51181102362204722" footer="0.51181102362204722"/>
  <pageSetup paperSize="9" scale="40" orientation="portrait" r:id="rId1"/>
  <ignoredErrors>
    <ignoredError sqref="H29:K30 H26:I28 H36:K37 H31:I31 K31 I32 H33:I35 H106:K106 K38:K39 H40:I40 H85:K85 H41:K82 I83:K83" unlockedFormula="1"/>
  </ignoredErrors>
  <drawing r:id="rId2"/>
</worksheet>
</file>

<file path=xl/worksheets/sheet3.xml><?xml version="1.0" encoding="utf-8"?>
<worksheet xmlns="http://schemas.openxmlformats.org/spreadsheetml/2006/main" xmlns:r="http://schemas.openxmlformats.org/officeDocument/2006/relationships">
  <dimension ref="A1:D18"/>
  <sheetViews>
    <sheetView workbookViewId="0">
      <selection activeCell="G7" sqref="G7"/>
    </sheetView>
  </sheetViews>
  <sheetFormatPr baseColWidth="10" defaultColWidth="11.42578125" defaultRowHeight="15"/>
  <cols>
    <col min="1" max="1" width="19.42578125" customWidth="1"/>
    <col min="2" max="3" width="15" customWidth="1"/>
    <col min="4" max="4" width="16.7109375" customWidth="1"/>
  </cols>
  <sheetData>
    <row r="1" spans="1:4">
      <c r="A1" s="2" t="s">
        <v>156</v>
      </c>
    </row>
    <row r="2" spans="1:4" ht="15.75" thickBot="1"/>
    <row r="3" spans="1:4" ht="15.75" customHeight="1">
      <c r="A3" s="178" t="s">
        <v>157</v>
      </c>
      <c r="B3" s="238" t="s">
        <v>5</v>
      </c>
      <c r="C3" s="178" t="s">
        <v>158</v>
      </c>
      <c r="D3" s="241" t="s">
        <v>15</v>
      </c>
    </row>
    <row r="4" spans="1:4" ht="27" customHeight="1">
      <c r="A4" s="179"/>
      <c r="B4" s="239"/>
      <c r="C4" s="179"/>
      <c r="D4" s="242"/>
    </row>
    <row r="5" spans="1:4" ht="15.75" thickBot="1">
      <c r="A5" s="180"/>
      <c r="B5" s="240"/>
      <c r="C5" s="180"/>
      <c r="D5" s="243"/>
    </row>
    <row r="6" spans="1:4">
      <c r="A6" s="24"/>
      <c r="B6" s="43"/>
      <c r="C6" s="24"/>
      <c r="D6" s="44"/>
    </row>
    <row r="7" spans="1:4">
      <c r="A7" s="22"/>
      <c r="B7" s="39"/>
      <c r="C7" s="22"/>
      <c r="D7" s="41"/>
    </row>
    <row r="8" spans="1:4">
      <c r="A8" s="22"/>
      <c r="B8" s="39"/>
      <c r="C8" s="22"/>
      <c r="D8" s="41"/>
    </row>
    <row r="9" spans="1:4">
      <c r="A9" s="22"/>
      <c r="B9" s="39"/>
      <c r="C9" s="22"/>
      <c r="D9" s="41"/>
    </row>
    <row r="10" spans="1:4">
      <c r="A10" s="22"/>
      <c r="B10" s="39"/>
      <c r="C10" s="22"/>
      <c r="D10" s="41"/>
    </row>
    <row r="11" spans="1:4">
      <c r="A11" s="22"/>
      <c r="B11" s="39"/>
      <c r="C11" s="22"/>
      <c r="D11" s="41"/>
    </row>
    <row r="12" spans="1:4">
      <c r="A12" s="22"/>
      <c r="B12" s="39"/>
      <c r="C12" s="22"/>
      <c r="D12" s="41"/>
    </row>
    <row r="13" spans="1:4">
      <c r="A13" s="22"/>
      <c r="B13" s="39"/>
      <c r="C13" s="22"/>
      <c r="D13" s="41"/>
    </row>
    <row r="14" spans="1:4">
      <c r="A14" s="22"/>
      <c r="B14" s="39"/>
      <c r="C14" s="22"/>
      <c r="D14" s="41"/>
    </row>
    <row r="15" spans="1:4">
      <c r="A15" s="22"/>
      <c r="B15" s="39"/>
      <c r="C15" s="22"/>
      <c r="D15" s="41"/>
    </row>
    <row r="16" spans="1:4" ht="15.75" thickBot="1">
      <c r="A16" s="23"/>
      <c r="B16" s="40"/>
      <c r="C16" s="23"/>
      <c r="D16" s="42"/>
    </row>
    <row r="18" spans="1:1" hidden="1">
      <c r="A18" t="s">
        <v>159</v>
      </c>
    </row>
  </sheetData>
  <mergeCells count="4">
    <mergeCell ref="C3:C5"/>
    <mergeCell ref="B3:B5"/>
    <mergeCell ref="A3:A5"/>
    <mergeCell ref="D3:D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O29"/>
  <sheetViews>
    <sheetView tabSelected="1" view="pageBreakPreview" topLeftCell="B1" zoomScale="85" zoomScaleNormal="80" zoomScaleSheetLayoutView="85" workbookViewId="0">
      <pane ySplit="7" topLeftCell="A8" activePane="bottomLeft" state="frozen"/>
      <selection pane="bottomLeft" activeCell="C21" sqref="C21"/>
    </sheetView>
  </sheetViews>
  <sheetFormatPr baseColWidth="10" defaultColWidth="11.42578125" defaultRowHeight="15"/>
  <cols>
    <col min="1" max="1" width="3.85546875" style="48" customWidth="1"/>
    <col min="2" max="2" width="24.28515625" style="48" customWidth="1"/>
    <col min="3" max="3" width="98.85546875" style="48" customWidth="1"/>
    <col min="4" max="4" width="19.5703125" style="48" customWidth="1"/>
    <col min="5" max="5" width="22" style="48" customWidth="1"/>
    <col min="6" max="6" width="11.42578125" style="48"/>
    <col min="7" max="7" width="5.7109375" style="48" customWidth="1"/>
    <col min="8" max="16384" width="11.42578125" style="48"/>
  </cols>
  <sheetData>
    <row r="2" spans="2:5" ht="30.75" customHeight="1">
      <c r="B2" s="256" t="s">
        <v>160</v>
      </c>
      <c r="C2" s="256"/>
      <c r="D2" s="259" t="s">
        <v>155</v>
      </c>
      <c r="E2" s="254"/>
    </row>
    <row r="3" spans="2:5" ht="15.75">
      <c r="B3" s="256" t="s">
        <v>36</v>
      </c>
      <c r="C3" s="256"/>
      <c r="D3" s="260"/>
      <c r="E3" s="255"/>
    </row>
    <row r="4" spans="2:5" ht="27" customHeight="1">
      <c r="B4" s="257" t="s">
        <v>161</v>
      </c>
      <c r="C4" s="258"/>
      <c r="D4" s="261"/>
      <c r="E4" s="63" t="s">
        <v>162</v>
      </c>
    </row>
    <row r="5" spans="2:5" ht="32.25" customHeight="1">
      <c r="B5" s="67" t="s">
        <v>37</v>
      </c>
      <c r="C5" s="251" t="s">
        <v>163</v>
      </c>
      <c r="D5" s="252"/>
      <c r="E5" s="253"/>
    </row>
    <row r="6" spans="2:5" ht="32.25" customHeight="1">
      <c r="B6" s="67" t="s">
        <v>164</v>
      </c>
      <c r="C6" s="251" t="s">
        <v>178</v>
      </c>
      <c r="D6" s="252"/>
      <c r="E6" s="253"/>
    </row>
    <row r="7" spans="2:5" ht="55.5" customHeight="1">
      <c r="B7" s="50" t="s">
        <v>165</v>
      </c>
      <c r="C7" s="175" t="s">
        <v>166</v>
      </c>
      <c r="D7" s="262" t="s">
        <v>167</v>
      </c>
      <c r="E7" s="263"/>
    </row>
    <row r="8" spans="2:5" ht="15.75" customHeight="1">
      <c r="B8" s="66">
        <v>3</v>
      </c>
      <c r="C8" s="68" t="s">
        <v>168</v>
      </c>
      <c r="D8" s="264" t="s">
        <v>169</v>
      </c>
      <c r="E8" s="265"/>
    </row>
    <row r="9" spans="2:5" ht="15.75" customHeight="1">
      <c r="B9" s="64">
        <v>1</v>
      </c>
      <c r="C9" s="69" t="s">
        <v>170</v>
      </c>
      <c r="D9" s="246"/>
      <c r="E9" s="247"/>
    </row>
    <row r="10" spans="2:5" ht="15.75" customHeight="1">
      <c r="B10" s="64">
        <v>1</v>
      </c>
      <c r="C10" s="69" t="s">
        <v>171</v>
      </c>
      <c r="D10" s="246"/>
      <c r="E10" s="247"/>
    </row>
    <row r="11" spans="2:5" ht="15.75" customHeight="1">
      <c r="B11" s="64">
        <v>2</v>
      </c>
      <c r="C11" s="69" t="s">
        <v>172</v>
      </c>
      <c r="D11" s="246"/>
      <c r="E11" s="247"/>
    </row>
    <row r="12" spans="2:5" ht="15" customHeight="1">
      <c r="B12" s="64">
        <v>1</v>
      </c>
      <c r="C12" s="69" t="s">
        <v>173</v>
      </c>
      <c r="D12" s="246"/>
      <c r="E12" s="247"/>
    </row>
    <row r="13" spans="2:5" ht="15" customHeight="1">
      <c r="B13" s="64">
        <v>4</v>
      </c>
      <c r="C13" s="69" t="s">
        <v>174</v>
      </c>
      <c r="D13" s="246"/>
      <c r="E13" s="247"/>
    </row>
    <row r="14" spans="2:5" ht="15" customHeight="1">
      <c r="B14" s="64">
        <v>5</v>
      </c>
      <c r="C14" s="69" t="s">
        <v>175</v>
      </c>
      <c r="D14" s="246"/>
      <c r="E14" s="247"/>
    </row>
    <row r="15" spans="2:5" ht="15" customHeight="1">
      <c r="B15" s="64"/>
      <c r="C15" s="69"/>
      <c r="D15" s="246"/>
      <c r="E15" s="247"/>
    </row>
    <row r="16" spans="2:5" ht="15.75" customHeight="1">
      <c r="B16" s="64"/>
      <c r="C16" s="69"/>
      <c r="D16" s="246"/>
      <c r="E16" s="247"/>
    </row>
    <row r="17" spans="2:15" ht="15.75" customHeight="1">
      <c r="B17" s="64"/>
      <c r="C17" s="69"/>
      <c r="D17" s="246"/>
      <c r="E17" s="247"/>
    </row>
    <row r="18" spans="2:15" ht="15.75" customHeight="1">
      <c r="B18" s="64"/>
      <c r="C18" s="69"/>
      <c r="D18" s="176"/>
      <c r="E18" s="177"/>
    </row>
    <row r="19" spans="2:15" ht="15.75" customHeight="1">
      <c r="B19" s="64"/>
      <c r="C19" s="69"/>
      <c r="D19" s="176"/>
      <c r="E19" s="177"/>
    </row>
    <row r="20" spans="2:15" ht="15.75" customHeight="1">
      <c r="B20" s="64"/>
      <c r="C20" s="69"/>
      <c r="D20" s="176"/>
      <c r="E20" s="177"/>
    </row>
    <row r="21" spans="2:15" ht="15.75" customHeight="1">
      <c r="B21" s="64"/>
      <c r="C21" s="69"/>
      <c r="D21" s="246"/>
      <c r="E21" s="247"/>
    </row>
    <row r="22" spans="2:15" ht="15" customHeight="1">
      <c r="B22" s="64"/>
      <c r="C22" s="69"/>
      <c r="D22" s="246"/>
      <c r="E22" s="247"/>
    </row>
    <row r="23" spans="2:15">
      <c r="B23" s="64"/>
      <c r="C23" s="69"/>
      <c r="D23" s="246"/>
      <c r="E23" s="247"/>
    </row>
    <row r="24" spans="2:15">
      <c r="B24" s="65"/>
      <c r="C24" s="70"/>
      <c r="D24" s="248"/>
      <c r="E24" s="249"/>
    </row>
    <row r="25" spans="2:15" ht="93.75" customHeight="1">
      <c r="B25" s="250" t="s">
        <v>176</v>
      </c>
      <c r="C25" s="250"/>
      <c r="D25" s="250"/>
      <c r="E25" s="250"/>
      <c r="F25" s="49"/>
      <c r="G25" s="49"/>
      <c r="H25" s="49"/>
      <c r="I25" s="49"/>
      <c r="J25" s="49"/>
      <c r="K25" s="49"/>
      <c r="L25" s="49"/>
      <c r="M25" s="49"/>
      <c r="N25" s="49"/>
      <c r="O25" s="49"/>
    </row>
    <row r="27" spans="2:15" ht="15" customHeight="1">
      <c r="B27" s="158" t="s">
        <v>44</v>
      </c>
      <c r="C27" s="245" t="s">
        <v>177</v>
      </c>
      <c r="D27" s="245"/>
      <c r="E27" s="245"/>
    </row>
    <row r="28" spans="2:15" ht="15" customHeight="1">
      <c r="B28" s="244" t="s">
        <v>45</v>
      </c>
      <c r="C28" s="244"/>
      <c r="D28" s="244"/>
      <c r="E28" s="244"/>
    </row>
    <row r="29" spans="2:15">
      <c r="B29" s="244"/>
      <c r="C29" s="244"/>
      <c r="D29" s="244"/>
      <c r="E29" s="244"/>
    </row>
  </sheetData>
  <mergeCells count="25">
    <mergeCell ref="D12:E12"/>
    <mergeCell ref="D13:E13"/>
    <mergeCell ref="D22:E22"/>
    <mergeCell ref="D7:E7"/>
    <mergeCell ref="D8:E8"/>
    <mergeCell ref="D9:E9"/>
    <mergeCell ref="D10:E10"/>
    <mergeCell ref="D11:E11"/>
    <mergeCell ref="C6:E6"/>
    <mergeCell ref="C5:E5"/>
    <mergeCell ref="E2:E3"/>
    <mergeCell ref="B2:C2"/>
    <mergeCell ref="B3:C3"/>
    <mergeCell ref="B4:C4"/>
    <mergeCell ref="D2:D4"/>
    <mergeCell ref="B28:E29"/>
    <mergeCell ref="C27:E27"/>
    <mergeCell ref="D23:E23"/>
    <mergeCell ref="D24:E24"/>
    <mergeCell ref="D14:E14"/>
    <mergeCell ref="D15:E15"/>
    <mergeCell ref="D16:E16"/>
    <mergeCell ref="D17:E17"/>
    <mergeCell ref="D21:E21"/>
    <mergeCell ref="B25:E25"/>
  </mergeCells>
  <printOptions horizontalCentered="1" verticalCentered="1"/>
  <pageMargins left="0.39370078740157483" right="0.39370078740157483" top="0.59055118110236227" bottom="0.39370078740157483" header="0.31496062992125984" footer="0.31496062992125984"/>
  <pageSetup paperSize="9" scale="84"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Hoja1</vt:lpstr>
      <vt:lpstr>C2</vt:lpstr>
      <vt:lpstr>Hoja3</vt:lpstr>
      <vt:lpstr>C7</vt:lpstr>
      <vt:lpstr>'C2'!Área_de_impresión</vt:lpstr>
      <vt:lpstr>'C7'!Área_de_impresión</vt:lpstr>
      <vt:lpstr>'C2'!Títulos_a_imprimir</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Grober Esteban Ruiz Chipana</dc:creator>
  <cp:lastModifiedBy>Andres</cp:lastModifiedBy>
  <cp:revision/>
  <cp:lastPrinted>2016-02-20T21:10:18Z</cp:lastPrinted>
  <dcterms:created xsi:type="dcterms:W3CDTF">2015-10-16T15:39:33Z</dcterms:created>
  <dcterms:modified xsi:type="dcterms:W3CDTF">2016-02-20T21:10:19Z</dcterms:modified>
</cp:coreProperties>
</file>